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1760" tabRatio="864" activeTab="8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'Einzelergebnisse'!$B$7:$Q$103</definedName>
    <definedName name="_xlnm._FilterDatabase" localSheetId="7" hidden="1">'Einzelstatistik'!$B$7:$Z$44</definedName>
    <definedName name="_xlnm._FilterDatabase" localSheetId="6" hidden="1">'Einzelstatistik pro Clubkampf'!$B$7:$W$57</definedName>
    <definedName name="_xlnm._FilterDatabase" localSheetId="3" hidden="1">'Mannschaftsspiele'!$B$7:$T$15</definedName>
    <definedName name="_xlnm._FilterDatabase" localSheetId="4" hidden="1">'Mannschaftsstatistik Gesamt'!$B$7:$AD$13</definedName>
    <definedName name="Auswertung1_Einzelergebnisse" localSheetId="1">#REF!</definedName>
    <definedName name="Auswertung1_Einzelergebnisse">'Einzelergebnisse'!$S$8:$S$103</definedName>
    <definedName name="Auswertung1_Mannschaftsspiele" localSheetId="1">#REF!</definedName>
    <definedName name="Auswertung1_Mannschaftsspiele">'Mannschaftsspiele'!$V$8:$V$15</definedName>
    <definedName name="Auswertung2_Einzelergebnisse" localSheetId="1">#REF!</definedName>
    <definedName name="Auswertung2_Einzelergebnisse">'Einzelergebnisse'!$T$8:$T$103</definedName>
    <definedName name="Auswertung2_Mannschaftsspiele" localSheetId="1">#REF!</definedName>
    <definedName name="Auswertung2_Mannschaftsspiele">'Mannschaftsspiele'!$W$8:$W$15</definedName>
    <definedName name="Auswertung3_Einzelergebnisse" localSheetId="1">#REF!</definedName>
    <definedName name="Auswertung3_Einzelergebnisse">'Einzelergebnisse'!$U$8:$U$103</definedName>
    <definedName name="Auswertung3_Mannschaftsspiele" localSheetId="1">#REF!</definedName>
    <definedName name="Auswertung3_Mannschaftsspiele">'Mannschaftsspiele'!$X$8:$X$15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'Einzelergebnisse'!$E$8:$E$103</definedName>
    <definedName name="Mannschaft_Einzelergebnisse2" localSheetId="1">#REF!</definedName>
    <definedName name="Mannschaft_Einzelergebnisse2">'Einzelergebnisse'!$G$8:$G$103</definedName>
    <definedName name="Mannschaft_Mannschaftsspiele1" localSheetId="1">#REF!</definedName>
    <definedName name="Mannschaft_Mannschaftsspiele1">'Mannschaftsspiele'!$F$8:$F$15</definedName>
    <definedName name="Mannschaft_Mannschaftsspiele2" localSheetId="1">#REF!</definedName>
    <definedName name="Mannschaft_Mannschaftsspiele2">'Mannschaftsspiele'!$H$8:$H$15</definedName>
    <definedName name="Namen_Einzelergebnisse" localSheetId="1">#REF!</definedName>
    <definedName name="Namen_Einzelergebnisse">'Einzelergebnisse'!$K$8:$K$103</definedName>
    <definedName name="Namen_Einzelergebnisse1" localSheetId="1">#REF!</definedName>
    <definedName name="Namen_Einzelergebnisse1">'Einzelergebnisse'!$K$8:$K$103</definedName>
    <definedName name="Namen_Einzelergebnisse2" localSheetId="1">#REF!</definedName>
    <definedName name="Namen_Einzelergebnisse2">'Einzelergebnisse'!$M$8:$M$103</definedName>
    <definedName name="Nummer_Einzelergebnisse" localSheetId="1">#REF!</definedName>
    <definedName name="Nummer_Einzelergebnisse">'Einzelergebnisse'!$B$8:$B$103</definedName>
    <definedName name="Punkte1_Mannschaftsspiele" localSheetId="1">#REF!</definedName>
    <definedName name="Punkte1_Mannschaftsspiele">'Mannschaftsspiele'!$L$8:$L$15</definedName>
    <definedName name="Punkte2_Mannschaftsspiele" localSheetId="1">#REF!</definedName>
    <definedName name="Punkte2_Mannschaftsspiele">'Mannschaftsspiele'!$N$8:$N$15</definedName>
    <definedName name="Sasion_Einzelergebnisse" localSheetId="1">#REF!</definedName>
    <definedName name="Sasion_Einzelergebnisse">'Einzelergebnisse'!$I$8:$I$103</definedName>
    <definedName name="Sasion_Mannschaftsspiele" localSheetId="1">#REF!</definedName>
    <definedName name="Sasion_Mannschaftsspiele">'Mannschaftsspiele'!$I$8:$I$15</definedName>
    <definedName name="Tabelle1_einzel_club" localSheetId="1">#REF!</definedName>
    <definedName name="Tabelle1_einzel_club">'Einzelstatistik pro Clubkampf'!$B$8:$W$57</definedName>
    <definedName name="Tabelle1_einzel_gesamt" localSheetId="7">'Einzelstatistik'!$B$8:$T$44</definedName>
    <definedName name="Tabelle1_einzel_gesamt" localSheetId="4">'Mannschaftsstatistik Gesamt'!$B$8:$V$13</definedName>
    <definedName name="Tabelle1_einzel_gesamt">#REF!</definedName>
    <definedName name="Tabelle1_einzel_saison" localSheetId="1">#REF!</definedName>
    <definedName name="Tabelle1_einzel_saison">'Einzelstatistik'!$B$8:$Z$44</definedName>
    <definedName name="Tabelle1_einzel_sasion" localSheetId="1">#REF!</definedName>
    <definedName name="Tabelle1_einzel_sasion">'Einzelstatistik'!$B$8:$Z$44</definedName>
    <definedName name="Tabelle1_Einzelergebnisse" localSheetId="1">#REF!</definedName>
    <definedName name="Tabelle1_Einzelergebnisse">'Einzelergebnisse'!$B$8:$Q$103</definedName>
    <definedName name="Tabelle1_mannschaft" localSheetId="1">#REF!</definedName>
    <definedName name="Tabelle1_mannschaft">'Mannschaftsspiele'!$B$8:$T$15</definedName>
    <definedName name="Tabelle1_mannschaft_gesamt" localSheetId="1">#REF!</definedName>
    <definedName name="Tabelle1_mannschaft_gesamt">'Mannschaftsstatistik Gesamt'!$B$8:$AD$13</definedName>
    <definedName name="Tabelle1_mannschaft_saison">#REF!</definedName>
    <definedName name="Tore1_Einzelergebnisse" localSheetId="1">#REF!</definedName>
    <definedName name="Tore1_Einzelergebnisse">'Einzelergebnisse'!$O$8:$O$103</definedName>
    <definedName name="Tore1_Mannschaftsspiele" localSheetId="1">#REF!</definedName>
    <definedName name="Tore1_Mannschaftsspiele">'Mannschaftsspiele'!$P$8:$P$15</definedName>
    <definedName name="Tore2_Einzelergebnisse" localSheetId="1">#REF!</definedName>
    <definedName name="Tore2_Einzelergebnisse">'Einzelergebnisse'!$Q$8:$Q$103</definedName>
    <definedName name="Tore2_Mannschaftsspiele" localSheetId="1">#REF!</definedName>
    <definedName name="Tore2_Mannschaftsspiele">'Mannschaftsspiele'!$R$8:$R$15</definedName>
  </definedNames>
  <calcPr fullCalcOnLoad="1"/>
</workbook>
</file>

<file path=xl/sharedStrings.xml><?xml version="1.0" encoding="utf-8"?>
<sst xmlns="http://schemas.openxmlformats.org/spreadsheetml/2006/main" count="2203" uniqueCount="142">
  <si>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</si>
  <si>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</si>
  <si>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</si>
  <si>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</si>
  <si>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</si>
  <si>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</si>
  <si>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</si>
  <si>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</si>
  <si>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</si>
  <si>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</si>
  <si>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</si>
  <si>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</si>
  <si>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</si>
  <si>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</si>
  <si>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</si>
  <si>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</si>
  <si>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</si>
  <si>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</si>
  <si>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</si>
  <si>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</si>
  <si>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</si>
  <si>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</si>
  <si>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</si>
  <si>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</si>
  <si>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</si>
  <si>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</si>
  <si>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</si>
  <si>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</si>
  <si>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</si>
  <si>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</si>
  <si>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</si>
  <si>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</si>
  <si>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</si>
  <si>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</si>
  <si>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</si>
  <si>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</si>
  <si>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</si>
  <si>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</si>
  <si>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</si>
  <si>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</si>
  <si>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</si>
  <si>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</si>
  <si>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</si>
  <si>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</si>
  <si>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</si>
  <si>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</si>
  <si>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</si>
  <si>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</si>
  <si>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</si>
  <si>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</si>
  <si>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</si>
  <si>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</si>
  <si>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</si>
  <si>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</si>
  <si>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</si>
  <si>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</si>
  <si>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</si>
  <si>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</si>
  <si>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</si>
  <si>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</si>
  <si>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</si>
  <si>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</si>
  <si>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</si>
  <si>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</si>
  <si>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</si>
  <si>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</si>
  <si>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</si>
  <si>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</si>
  <si>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</si>
  <si>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</si>
  <si>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</si>
  <si>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</si>
  <si>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</si>
  <si>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2006/07</t>
    </r>
  </si>
  <si>
    <t>Name Mannschaft</t>
  </si>
  <si>
    <t>Name Verein</t>
  </si>
  <si>
    <t>Spieltrieb Ylipulli Gießen II</t>
  </si>
  <si>
    <t>Headbangers Balingen II</t>
  </si>
  <si>
    <t>TKC Hirschlanden V</t>
  </si>
  <si>
    <t>Verbandsliga Süd 2014/15</t>
  </si>
  <si>
    <t>Spielplan Verbandsliga Süd 2014/15</t>
  </si>
  <si>
    <t>1. Runde - Spiele vom 01.09.2014 bis 31.01.2015</t>
  </si>
  <si>
    <t>Heimmannschaft</t>
  </si>
  <si>
    <t>Gastmannschaft</t>
  </si>
  <si>
    <t>2. Runde - Spiele vom 01.02.2015 bis 30.06.2015</t>
  </si>
  <si>
    <t>Thore Hahnel</t>
  </si>
  <si>
    <t>Justin Rennings</t>
  </si>
  <si>
    <t>Vincent Scherer</t>
  </si>
  <si>
    <t>Nicklas Scherer</t>
  </si>
  <si>
    <t>Uwe Schreck</t>
  </si>
  <si>
    <t>Merle Brockhaus</t>
  </si>
  <si>
    <t>Andreas Stahl</t>
  </si>
  <si>
    <t>Christoph Jilo</t>
  </si>
  <si>
    <t>15:17</t>
  </si>
  <si>
    <t>70:66</t>
  </si>
  <si>
    <t>15:17 70:66</t>
  </si>
  <si>
    <t>17:15 66:70</t>
  </si>
  <si>
    <t>NN 01</t>
  </si>
  <si>
    <t>NN 02</t>
  </si>
  <si>
    <t>NN 03</t>
  </si>
  <si>
    <t>NN 04</t>
  </si>
  <si>
    <t>NN 05</t>
  </si>
  <si>
    <t>NN 06</t>
  </si>
  <si>
    <t>NN 07</t>
  </si>
  <si>
    <t>NN 08</t>
  </si>
  <si>
    <t>32:0</t>
  </si>
  <si>
    <t>80:0</t>
  </si>
  <si>
    <t>32:0 80:0</t>
  </si>
  <si>
    <t>0:32 0:80</t>
  </si>
  <si>
    <t>NN09</t>
  </si>
  <si>
    <t>NN10</t>
  </si>
  <si>
    <t>NN11</t>
  </si>
  <si>
    <t>NN12</t>
  </si>
  <si>
    <t>NN13</t>
  </si>
  <si>
    <t>NN14</t>
  </si>
  <si>
    <t>NN15</t>
  </si>
  <si>
    <t>NN16</t>
  </si>
  <si>
    <t>Marco Germeroth</t>
  </si>
  <si>
    <t>Björn Seyfahrt</t>
  </si>
  <si>
    <t>Florian Feuerbach</t>
  </si>
  <si>
    <t>Oliver Lenhardt</t>
  </si>
  <si>
    <t>Klaas Isermann</t>
  </si>
  <si>
    <t>Eckhard Kegelmann</t>
  </si>
  <si>
    <t>10:22</t>
  </si>
  <si>
    <t>61:77</t>
  </si>
  <si>
    <t>10:22 61:77</t>
  </si>
  <si>
    <t>22:10 77:61</t>
  </si>
  <si>
    <t>Frank Stähle</t>
  </si>
  <si>
    <t>Jonas Karl</t>
  </si>
  <si>
    <t>Florian Stähle</t>
  </si>
  <si>
    <t>Julian Karl</t>
  </si>
  <si>
    <t>55:63</t>
  </si>
  <si>
    <t>15:17 55:63</t>
  </si>
  <si>
    <t>17:15 63:55</t>
  </si>
  <si>
    <t>Christian Kubelka</t>
  </si>
  <si>
    <t>25:7</t>
  </si>
  <si>
    <t>85:47</t>
  </si>
  <si>
    <t>25:7 85:47</t>
  </si>
  <si>
    <t>7:25 47:85</t>
  </si>
  <si>
    <t>0:32</t>
  </si>
  <si>
    <t>0:80</t>
  </si>
  <si>
    <t>1. TKC Kaiserslautern '86 III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</si>
</sst>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0" fillId="0" borderId="14" xfId="54" applyFont="1" applyBorder="1" applyAlignment="1">
      <alignment horizontal="center"/>
      <protection/>
    </xf>
    <xf numFmtId="184" fontId="20" fillId="0" borderId="0" xfId="54" applyNumberFormat="1" applyAlignment="1">
      <alignment horizontal="left"/>
      <protection/>
    </xf>
    <xf numFmtId="184" fontId="13" fillId="0" borderId="13" xfId="54" applyNumberFormat="1" applyFont="1" applyBorder="1" applyAlignment="1">
      <alignment horizontal="left"/>
      <protection/>
    </xf>
    <xf numFmtId="184" fontId="0" fillId="0" borderId="15" xfId="54" applyNumberFormat="1" applyFont="1" applyBorder="1" applyAlignment="1">
      <alignment horizontal="left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8896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7"/>
      <c r="AF1" s="7"/>
      <c r="AG1" s="7"/>
      <c r="AH1" s="7"/>
      <c r="AI1" s="7"/>
      <c r="AJ1" s="7"/>
      <c r="AK1" s="7"/>
      <c r="AL1" s="7"/>
      <c r="AM1" s="8"/>
      <c r="AN1" s="340" t="s">
        <v>4</v>
      </c>
      <c r="AO1" s="340"/>
      <c r="AP1" s="340"/>
      <c r="AQ1" s="341"/>
      <c r="AR1" s="341"/>
      <c r="AS1" s="341"/>
      <c r="AT1" s="341"/>
      <c r="AU1" s="341"/>
      <c r="AV1" s="34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9" t="s">
        <v>79</v>
      </c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11" t="s">
        <v>0</v>
      </c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12"/>
      <c r="AI3" s="342">
        <f>AN34</f>
      </c>
      <c r="AJ3" s="342"/>
      <c r="AK3" s="13" t="s">
        <v>1</v>
      </c>
      <c r="AL3" s="13"/>
      <c r="AM3" s="13"/>
      <c r="AN3" s="342">
        <f>AQ34</f>
      </c>
      <c r="AO3" s="342"/>
      <c r="AP3" s="12"/>
      <c r="AQ3" s="12"/>
      <c r="AR3" s="342">
        <f>AS35</f>
      </c>
      <c r="AS3" s="342"/>
      <c r="AT3" s="13" t="s">
        <v>1</v>
      </c>
      <c r="AU3" s="342">
        <f>AV35</f>
      </c>
      <c r="AV3" s="34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6" t="s">
        <v>5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4"/>
      <c r="R5" s="14"/>
      <c r="S5" s="14"/>
      <c r="T5" s="14"/>
      <c r="U5" s="14"/>
      <c r="V5" s="14"/>
      <c r="W5" s="14"/>
      <c r="X5" s="14"/>
      <c r="Y5" s="357" t="s">
        <v>6</v>
      </c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8"/>
      <c r="R6" s="8"/>
      <c r="S6" s="8"/>
      <c r="T6" s="8"/>
      <c r="U6" s="8"/>
      <c r="V6" s="7"/>
      <c r="W6" s="7"/>
      <c r="X6" s="15">
        <v>5</v>
      </c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8"/>
      <c r="R7" s="8"/>
      <c r="S7" s="8"/>
      <c r="T7" s="8"/>
      <c r="U7" s="8"/>
      <c r="V7" s="7"/>
      <c r="W7" s="7"/>
      <c r="X7" s="15">
        <v>6</v>
      </c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8"/>
      <c r="R8" s="8"/>
      <c r="S8" s="8"/>
      <c r="T8" s="8"/>
      <c r="U8" s="8"/>
      <c r="V8" s="7"/>
      <c r="W8" s="7"/>
      <c r="X8" s="15">
        <v>7</v>
      </c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8"/>
      <c r="R9" s="8"/>
      <c r="S9" s="8"/>
      <c r="T9" s="8"/>
      <c r="U9" s="8"/>
      <c r="V9" s="7"/>
      <c r="W9" s="7"/>
      <c r="X9" s="15">
        <v>8</v>
      </c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5">
        <f>IF(ISBLANK($F$6),"",$F$6)</f>
      </c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11" t="s">
        <v>0</v>
      </c>
      <c r="P11" s="8">
        <v>5</v>
      </c>
      <c r="Q11" s="335">
        <f>IF(ISBLANK($Y$6),"",$Y$6)</f>
      </c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7"/>
      <c r="AD11" s="7"/>
      <c r="AE11" s="329"/>
      <c r="AF11" s="329"/>
      <c r="AG11" s="11" t="s">
        <v>1</v>
      </c>
      <c r="AH11" s="330"/>
      <c r="AI11" s="33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5">
        <f>IF(ISBLANK($F$7),"",$F$7)</f>
      </c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11" t="s">
        <v>0</v>
      </c>
      <c r="P12" s="8">
        <v>6</v>
      </c>
      <c r="Q12" s="335">
        <f>IF(ISBLANK($Y$7),"",$Y$7)</f>
      </c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7"/>
      <c r="AD12" s="7"/>
      <c r="AE12" s="329"/>
      <c r="AF12" s="329"/>
      <c r="AG12" s="11" t="s">
        <v>1</v>
      </c>
      <c r="AH12" s="330"/>
      <c r="AI12" s="33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5">
        <f>IF(ISBLANK($F$8),"",$F$8)</f>
      </c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11" t="s">
        <v>0</v>
      </c>
      <c r="P13" s="8">
        <v>7</v>
      </c>
      <c r="Q13" s="335">
        <f>IF(ISBLANK($Y$8),"",$Y$8)</f>
      </c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7"/>
      <c r="AD13" s="7"/>
      <c r="AE13" s="329"/>
      <c r="AF13" s="329"/>
      <c r="AG13" s="11" t="s">
        <v>1</v>
      </c>
      <c r="AH13" s="330"/>
      <c r="AI13" s="33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5">
        <f>IF(ISBLANK($F$9),"",$F$9)</f>
      </c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11" t="s">
        <v>0</v>
      </c>
      <c r="P14" s="8">
        <v>8</v>
      </c>
      <c r="Q14" s="335">
        <f>IF(ISBLANK($Y$9),"",$Y$9)</f>
      </c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7"/>
      <c r="AD14" s="7"/>
      <c r="AE14" s="329"/>
      <c r="AF14" s="329"/>
      <c r="AG14" s="11" t="s">
        <v>1</v>
      </c>
      <c r="AH14" s="330"/>
      <c r="AI14" s="33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5">
        <f>IF(ISBLANK($F$7),"",$F$7)</f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11" t="s">
        <v>0</v>
      </c>
      <c r="P15" s="8">
        <v>5</v>
      </c>
      <c r="Q15" s="335">
        <f>IF(ISBLANK($Y$6),"",$Y$6)</f>
      </c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7"/>
      <c r="AD15" s="7"/>
      <c r="AE15" s="329"/>
      <c r="AF15" s="329"/>
      <c r="AG15" s="11" t="s">
        <v>1</v>
      </c>
      <c r="AH15" s="330"/>
      <c r="AI15" s="33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5">
        <f>IF(ISBLANK($F$8),"",$F$8)</f>
      </c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11" t="s">
        <v>0</v>
      </c>
      <c r="P16" s="8">
        <v>6</v>
      </c>
      <c r="Q16" s="335">
        <f>IF(ISBLANK($Y$7),"",$Y$7)</f>
      </c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7"/>
      <c r="AD16" s="7"/>
      <c r="AE16" s="329"/>
      <c r="AF16" s="329"/>
      <c r="AG16" s="11" t="s">
        <v>1</v>
      </c>
      <c r="AH16" s="330"/>
      <c r="AI16" s="33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5">
        <f>IF(ISBLANK($F$9),"",$F$9)</f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11" t="s">
        <v>0</v>
      </c>
      <c r="P17" s="8">
        <v>7</v>
      </c>
      <c r="Q17" s="335">
        <f>IF(ISBLANK($Y$8),"",$Y$8)</f>
      </c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7"/>
      <c r="AD17" s="7"/>
      <c r="AE17" s="329"/>
      <c r="AF17" s="329"/>
      <c r="AG17" s="11" t="s">
        <v>1</v>
      </c>
      <c r="AH17" s="330"/>
      <c r="AI17" s="33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5">
        <f>IF(ISBLANK($F$6),"",$F$6)</f>
      </c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11" t="s">
        <v>0</v>
      </c>
      <c r="P18" s="8">
        <v>8</v>
      </c>
      <c r="Q18" s="335">
        <f>IF(ISBLANK($Y$9),"",$Y$9)</f>
      </c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7"/>
      <c r="AD18" s="7"/>
      <c r="AE18" s="329"/>
      <c r="AF18" s="329"/>
      <c r="AG18" s="11" t="s">
        <v>1</v>
      </c>
      <c r="AH18" s="330"/>
      <c r="AI18" s="33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5">
        <f>IF(ISBLANK($F$9),"",$F$9)</f>
      </c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11" t="s">
        <v>0</v>
      </c>
      <c r="P19" s="8">
        <v>6</v>
      </c>
      <c r="Q19" s="335">
        <f>IF(ISBLANK($Y$7),"",$Y$7)</f>
      </c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7"/>
      <c r="AD19" s="7"/>
      <c r="AE19" s="329"/>
      <c r="AF19" s="329"/>
      <c r="AG19" s="11" t="s">
        <v>1</v>
      </c>
      <c r="AH19" s="330"/>
      <c r="AI19" s="33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5">
        <f>IF(ISBLANK($F$8),"",$F$8)</f>
      </c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11" t="s">
        <v>0</v>
      </c>
      <c r="P20" s="8">
        <v>5</v>
      </c>
      <c r="Q20" s="335">
        <f>IF(ISBLANK($Y$6),"",$Y$6)</f>
      </c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7"/>
      <c r="AD20" s="7"/>
      <c r="AE20" s="329"/>
      <c r="AF20" s="329"/>
      <c r="AG20" s="11" t="s">
        <v>1</v>
      </c>
      <c r="AH20" s="330"/>
      <c r="AI20" s="33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5">
        <f>IF(ISBLANK($F$7),"",$F$7)</f>
      </c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11" t="s">
        <v>0</v>
      </c>
      <c r="P21" s="8">
        <v>8</v>
      </c>
      <c r="Q21" s="335">
        <f>IF(ISBLANK($Y$9),"",$Y$9)</f>
      </c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7"/>
      <c r="AD21" s="7"/>
      <c r="AE21" s="329"/>
      <c r="AF21" s="329"/>
      <c r="AG21" s="11" t="s">
        <v>1</v>
      </c>
      <c r="AH21" s="330"/>
      <c r="AI21" s="33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5">
        <f>IF(ISBLANK($F$6),"",$F$6)</f>
      </c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11" t="s">
        <v>0</v>
      </c>
      <c r="P22" s="8">
        <v>7</v>
      </c>
      <c r="Q22" s="335">
        <f>IF(ISBLANK($Y$8),"",$Y$8)</f>
      </c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7"/>
      <c r="AD22" s="7"/>
      <c r="AE22" s="329"/>
      <c r="AF22" s="329"/>
      <c r="AG22" s="11" t="s">
        <v>1</v>
      </c>
      <c r="AH22" s="330"/>
      <c r="AI22" s="33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5">
        <f>IF(ISBLANK($F$6),"",$F$6)</f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11" t="s">
        <v>0</v>
      </c>
      <c r="P23" s="8">
        <v>6</v>
      </c>
      <c r="Q23" s="335">
        <f>IF(ISBLANK($Y$7),"",$Y$7)</f>
      </c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7"/>
      <c r="AD23" s="7"/>
      <c r="AE23" s="329"/>
      <c r="AF23" s="329"/>
      <c r="AG23" s="11" t="s">
        <v>1</v>
      </c>
      <c r="AH23" s="330"/>
      <c r="AI23" s="33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5">
        <f>IF(ISBLANK($F$9),"",$F$9)</f>
      </c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11" t="s">
        <v>0</v>
      </c>
      <c r="P24" s="8">
        <v>5</v>
      </c>
      <c r="Q24" s="335">
        <f>IF(ISBLANK($Y$6),"",$Y$6)</f>
      </c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7"/>
      <c r="AD24" s="7"/>
      <c r="AE24" s="329"/>
      <c r="AF24" s="329"/>
      <c r="AG24" s="11" t="s">
        <v>1</v>
      </c>
      <c r="AH24" s="330"/>
      <c r="AI24" s="33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5">
        <f>IF(ISBLANK($F$8),"",$F$8)</f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11" t="s">
        <v>0</v>
      </c>
      <c r="P25" s="8">
        <v>8</v>
      </c>
      <c r="Q25" s="335">
        <f>IF(ISBLANK($Y$9),"",$Y$9)</f>
      </c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7"/>
      <c r="AD25" s="7"/>
      <c r="AE25" s="329"/>
      <c r="AF25" s="329"/>
      <c r="AG25" s="11" t="s">
        <v>1</v>
      </c>
      <c r="AH25" s="330"/>
      <c r="AI25" s="33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5">
        <f>IF(ISBLANK($F$7),"",$F$7)</f>
      </c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11" t="s">
        <v>0</v>
      </c>
      <c r="P26" s="8">
        <v>7</v>
      </c>
      <c r="Q26" s="335">
        <f>IF(ISBLANK($Y$8),"",$Y$8)</f>
      </c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7"/>
      <c r="AD26" s="7"/>
      <c r="AE26" s="329"/>
      <c r="AF26" s="329"/>
      <c r="AG26" s="11" t="s">
        <v>1</v>
      </c>
      <c r="AH26" s="330"/>
      <c r="AI26" s="33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53">
        <f>IF(ISBLANK($Y$6),"",$Y$6)</f>
      </c>
      <c r="K28" s="353"/>
      <c r="L28" s="353"/>
      <c r="M28" s="353"/>
      <c r="N28" s="353"/>
      <c r="O28" s="354"/>
      <c r="P28" s="27">
        <v>6</v>
      </c>
      <c r="Q28" s="347">
        <f>IF(ISBLANK($Y$7),"",$Y$7)</f>
      </c>
      <c r="R28" s="347"/>
      <c r="S28" s="347"/>
      <c r="T28" s="347"/>
      <c r="U28" s="347"/>
      <c r="V28" s="348"/>
      <c r="W28" s="27">
        <v>7</v>
      </c>
      <c r="X28" s="349">
        <f>IF(ISBLANK($Y$8),"",$Y$8)</f>
      </c>
      <c r="Y28" s="349"/>
      <c r="Z28" s="349"/>
      <c r="AA28" s="349"/>
      <c r="AB28" s="349"/>
      <c r="AC28" s="350"/>
      <c r="AD28" s="27">
        <v>8</v>
      </c>
      <c r="AE28" s="349">
        <f>IF(ISBLANK($Y$9),"",$Y$9)</f>
      </c>
      <c r="AF28" s="349"/>
      <c r="AG28" s="349"/>
      <c r="AH28" s="349"/>
      <c r="AI28" s="349"/>
      <c r="AJ28" s="350"/>
      <c r="AK28" s="38"/>
      <c r="AL28" s="38"/>
      <c r="AM28" s="38"/>
      <c r="AN28" s="344" t="s">
        <v>7</v>
      </c>
      <c r="AO28" s="345"/>
      <c r="AP28" s="345"/>
      <c r="AQ28" s="345"/>
      <c r="AR28" s="346"/>
      <c r="AS28" s="344" t="s">
        <v>8</v>
      </c>
      <c r="AT28" s="345"/>
      <c r="AU28" s="345"/>
      <c r="AV28" s="345"/>
      <c r="AW28" s="346"/>
      <c r="AX28" s="23"/>
    </row>
    <row r="29" spans="1:50" s="6" customFormat="1" ht="18.75" customHeight="1">
      <c r="A29" s="23"/>
      <c r="B29" s="23"/>
      <c r="C29" s="28">
        <v>1</v>
      </c>
      <c r="D29" s="351">
        <f>IF(ISBLANK($F$6),"",$F$6)</f>
      </c>
      <c r="E29" s="351"/>
      <c r="F29" s="351"/>
      <c r="G29" s="351"/>
      <c r="H29" s="352"/>
      <c r="I29" s="336">
        <f>IF(ISNUMBER(AE11),AE11,"")</f>
      </c>
      <c r="J29" s="337"/>
      <c r="K29" s="337"/>
      <c r="L29" s="29" t="s">
        <v>1</v>
      </c>
      <c r="M29" s="338">
        <f>IF(ISNUMBER(AH11),AH11,"")</f>
      </c>
      <c r="N29" s="338"/>
      <c r="O29" s="339"/>
      <c r="P29" s="331">
        <f>IF(ISNUMBER(AE23),AE23,"")</f>
      </c>
      <c r="Q29" s="332"/>
      <c r="R29" s="332"/>
      <c r="S29" s="29" t="s">
        <v>1</v>
      </c>
      <c r="T29" s="333">
        <f>IF(ISNUMBER(AH23),AH23,"")</f>
      </c>
      <c r="U29" s="333"/>
      <c r="V29" s="334"/>
      <c r="W29" s="331">
        <f>IF(ISNUMBER(AE22),AE22,"")</f>
      </c>
      <c r="X29" s="332"/>
      <c r="Y29" s="332"/>
      <c r="Z29" s="29" t="s">
        <v>1</v>
      </c>
      <c r="AA29" s="333">
        <f>IF(ISNUMBER(AH22),AH22,"")</f>
      </c>
      <c r="AB29" s="333"/>
      <c r="AC29" s="334"/>
      <c r="AD29" s="331">
        <f>IF(ISNUMBER(AE18),AE18,"")</f>
      </c>
      <c r="AE29" s="332"/>
      <c r="AF29" s="332"/>
      <c r="AG29" s="29" t="s">
        <v>1</v>
      </c>
      <c r="AH29" s="333">
        <f>IF(ISNUMBER(AH18),AH18,"")</f>
      </c>
      <c r="AI29" s="333"/>
      <c r="AJ29" s="334"/>
      <c r="AK29" s="25"/>
      <c r="AL29" s="25"/>
      <c r="AM29" s="25"/>
      <c r="AN29" s="331">
        <f>IF(ISBLANK(F6),"",IF(ISNUMBER(AH11),SUMIF(D11:N26,D29,AL11:AL26),""))</f>
      </c>
      <c r="AO29" s="332"/>
      <c r="AP29" s="29" t="s">
        <v>1</v>
      </c>
      <c r="AQ29" s="333">
        <f>IF(ISBLANK(F6),"",IF(ISNUMBER(AH11),SUMIF(D11:N26,D29,AM11:AM26),""))</f>
      </c>
      <c r="AR29" s="334"/>
      <c r="AS29" s="331">
        <f>IF(ISBLANK(F6),"",IF(ISNUMBER(AH11),SUM(I29,P29,W29,AD29),""))</f>
      </c>
      <c r="AT29" s="332"/>
      <c r="AU29" s="29" t="s">
        <v>1</v>
      </c>
      <c r="AV29" s="333">
        <f>IF(ISBLANK(F6),"",IF(ISNUMBER(AH11),SUM(M29,T29,AA29,AH29),""))</f>
      </c>
      <c r="AW29" s="334"/>
      <c r="AX29" s="23"/>
    </row>
    <row r="30" spans="1:50" s="6" customFormat="1" ht="18.75" customHeight="1">
      <c r="A30" s="23"/>
      <c r="B30" s="23"/>
      <c r="C30" s="28">
        <v>2</v>
      </c>
      <c r="D30" s="351">
        <f>IF(ISBLANK($F$7),"",$F$7)</f>
      </c>
      <c r="E30" s="351"/>
      <c r="F30" s="351"/>
      <c r="G30" s="351"/>
      <c r="H30" s="352"/>
      <c r="I30" s="336">
        <f>IF(ISNUMBER(AE15),AE15,"")</f>
      </c>
      <c r="J30" s="337"/>
      <c r="K30" s="337"/>
      <c r="L30" s="29" t="s">
        <v>1</v>
      </c>
      <c r="M30" s="338">
        <f>IF(ISNUMBER(AH15),AH15,"")</f>
      </c>
      <c r="N30" s="338"/>
      <c r="O30" s="339"/>
      <c r="P30" s="331">
        <f>IF(ISNUMBER(AE12),AE12,"")</f>
      </c>
      <c r="Q30" s="332"/>
      <c r="R30" s="332"/>
      <c r="S30" s="29" t="s">
        <v>1</v>
      </c>
      <c r="T30" s="333">
        <f>IF(ISNUMBER(AH12),AH12,"")</f>
      </c>
      <c r="U30" s="333"/>
      <c r="V30" s="334"/>
      <c r="W30" s="331">
        <f>IF(ISNUMBER(AE26),AE26,"")</f>
      </c>
      <c r="X30" s="332"/>
      <c r="Y30" s="332"/>
      <c r="Z30" s="29" t="s">
        <v>1</v>
      </c>
      <c r="AA30" s="333">
        <f>IF(ISNUMBER(AH26),AH26,"")</f>
      </c>
      <c r="AB30" s="333"/>
      <c r="AC30" s="334"/>
      <c r="AD30" s="331">
        <f>IF(ISNUMBER(AE21),AE21,"")</f>
      </c>
      <c r="AE30" s="332"/>
      <c r="AF30" s="332"/>
      <c r="AG30" s="29" t="s">
        <v>1</v>
      </c>
      <c r="AH30" s="333">
        <f>IF(ISNUMBER(AH21),AH21,"")</f>
      </c>
      <c r="AI30" s="333"/>
      <c r="AJ30" s="334"/>
      <c r="AK30" s="25"/>
      <c r="AL30" s="25"/>
      <c r="AM30" s="25"/>
      <c r="AN30" s="331">
        <f>IF(ISBLANK(F7),"",IF(ISNUMBER(AH12),SUMIF(D12:N27,D30,AL12:AL27),""))</f>
      </c>
      <c r="AO30" s="332"/>
      <c r="AP30" s="29" t="s">
        <v>1</v>
      </c>
      <c r="AQ30" s="333">
        <f>IF(ISBLANK(F7),"",IF(ISNUMBER(AH12),SUMIF(D12:N27,D30,AM12:AM27),""))</f>
      </c>
      <c r="AR30" s="334"/>
      <c r="AS30" s="331">
        <f>IF(ISBLANK(F7),"",IF(ISNUMBER(AH12),SUM(I30,P30,W30,AD30),""))</f>
      </c>
      <c r="AT30" s="332"/>
      <c r="AU30" s="29" t="s">
        <v>1</v>
      </c>
      <c r="AV30" s="333">
        <f>IF(ISBLANK(F7),"",IF(ISNUMBER(AH12),SUM(M30,T30,AA30,AH30),""))</f>
      </c>
      <c r="AW30" s="334"/>
      <c r="AX30" s="23"/>
    </row>
    <row r="31" spans="1:50" s="6" customFormat="1" ht="18.75" customHeight="1">
      <c r="A31" s="23"/>
      <c r="B31" s="23"/>
      <c r="C31" s="28">
        <v>3</v>
      </c>
      <c r="D31" s="351">
        <f>IF(ISBLANK($F$8),"",$F$8)</f>
      </c>
      <c r="E31" s="351"/>
      <c r="F31" s="351"/>
      <c r="G31" s="351"/>
      <c r="H31" s="352"/>
      <c r="I31" s="336">
        <f>IF(ISNUMBER(AE20),AE20,"")</f>
      </c>
      <c r="J31" s="337"/>
      <c r="K31" s="337"/>
      <c r="L31" s="29" t="s">
        <v>1</v>
      </c>
      <c r="M31" s="338">
        <f>IF(ISNUMBER(AH20),AH20,"")</f>
      </c>
      <c r="N31" s="338"/>
      <c r="O31" s="339"/>
      <c r="P31" s="331">
        <f>IF(ISNUMBER(AE16),AE16,"")</f>
      </c>
      <c r="Q31" s="332"/>
      <c r="R31" s="332"/>
      <c r="S31" s="29" t="s">
        <v>1</v>
      </c>
      <c r="T31" s="333">
        <f>IF(ISNUMBER(AH16),AH16,"")</f>
      </c>
      <c r="U31" s="333"/>
      <c r="V31" s="334"/>
      <c r="W31" s="331">
        <f>IF(ISNUMBER(AE13),AE13,"")</f>
      </c>
      <c r="X31" s="332"/>
      <c r="Y31" s="332"/>
      <c r="Z31" s="29" t="s">
        <v>1</v>
      </c>
      <c r="AA31" s="333">
        <f>IF(ISNUMBER(AH13),AH13,"")</f>
      </c>
      <c r="AB31" s="333"/>
      <c r="AC31" s="334"/>
      <c r="AD31" s="331">
        <f>IF(ISNUMBER(AE25),AE25,"")</f>
      </c>
      <c r="AE31" s="332"/>
      <c r="AF31" s="332"/>
      <c r="AG31" s="29" t="s">
        <v>1</v>
      </c>
      <c r="AH31" s="333">
        <f>IF(ISNUMBER(AH25),AH25,"")</f>
      </c>
      <c r="AI31" s="333"/>
      <c r="AJ31" s="334"/>
      <c r="AK31" s="25"/>
      <c r="AL31" s="25"/>
      <c r="AM31" s="25"/>
      <c r="AN31" s="331">
        <f>IF(ISBLANK(F8),"",IF(ISNUMBER(AH13),SUMIF(D13:N28,D31,AL13:AL28),""))</f>
      </c>
      <c r="AO31" s="332"/>
      <c r="AP31" s="29" t="s">
        <v>1</v>
      </c>
      <c r="AQ31" s="333">
        <f>IF(ISBLANK(F8),"",IF(ISNUMBER(AH13),SUMIF(D13:N28,D31,AM13:AM28),""))</f>
      </c>
      <c r="AR31" s="334"/>
      <c r="AS31" s="331">
        <f>IF(ISBLANK(F8),"",IF(ISNUMBER(AH13),SUM(I31,P31,W31,AD31),""))</f>
      </c>
      <c r="AT31" s="332"/>
      <c r="AU31" s="29" t="s">
        <v>1</v>
      </c>
      <c r="AV31" s="333">
        <f>IF(ISBLANK(F8),"",IF(ISNUMBER(AH13),SUM(M31,T31,AA31,AH31),""))</f>
      </c>
      <c r="AW31" s="334"/>
      <c r="AX31" s="23"/>
    </row>
    <row r="32" spans="1:50" s="6" customFormat="1" ht="18.75" customHeight="1">
      <c r="A32" s="23"/>
      <c r="B32" s="23"/>
      <c r="C32" s="28">
        <v>4</v>
      </c>
      <c r="D32" s="351">
        <f>IF(ISBLANK($F$9),"",$F$9)</f>
      </c>
      <c r="E32" s="351"/>
      <c r="F32" s="351"/>
      <c r="G32" s="351"/>
      <c r="H32" s="352"/>
      <c r="I32" s="336">
        <f>IF(ISNUMBER(AE24),AE24,"")</f>
      </c>
      <c r="J32" s="337"/>
      <c r="K32" s="337"/>
      <c r="L32" s="29" t="s">
        <v>1</v>
      </c>
      <c r="M32" s="338">
        <f>IF(ISNUMBER(AH24),AH24,"")</f>
      </c>
      <c r="N32" s="338"/>
      <c r="O32" s="339"/>
      <c r="P32" s="331">
        <f>IF(ISNUMBER(AE19),AE19,"")</f>
      </c>
      <c r="Q32" s="332"/>
      <c r="R32" s="332"/>
      <c r="S32" s="29" t="s">
        <v>1</v>
      </c>
      <c r="T32" s="333">
        <f>IF(ISNUMBER(AH19),AH19,"")</f>
      </c>
      <c r="U32" s="333"/>
      <c r="V32" s="334"/>
      <c r="W32" s="331">
        <f>IF(ISNUMBER(AE17),AE17,"")</f>
      </c>
      <c r="X32" s="332"/>
      <c r="Y32" s="332"/>
      <c r="Z32" s="29" t="s">
        <v>1</v>
      </c>
      <c r="AA32" s="333">
        <f>IF(ISNUMBER(AH17),AH17,"")</f>
      </c>
      <c r="AB32" s="333"/>
      <c r="AC32" s="334"/>
      <c r="AD32" s="331">
        <f>IF(ISNUMBER(AE14),AE14,"")</f>
      </c>
      <c r="AE32" s="332"/>
      <c r="AF32" s="332"/>
      <c r="AG32" s="29" t="s">
        <v>1</v>
      </c>
      <c r="AH32" s="333">
        <f>IF(ISNUMBER(AH14),AH14,"")</f>
      </c>
      <c r="AI32" s="333"/>
      <c r="AJ32" s="334"/>
      <c r="AK32" s="25"/>
      <c r="AL32" s="25"/>
      <c r="AM32" s="25"/>
      <c r="AN32" s="331">
        <f>IF(ISBLANK(F9),"",IF(ISNUMBER(AH14),SUMIF(D14:N29,D32,AL14:AL29),""))</f>
      </c>
      <c r="AO32" s="332"/>
      <c r="AP32" s="29" t="s">
        <v>1</v>
      </c>
      <c r="AQ32" s="333">
        <f>IF(ISBLANK(F9),"",IF(ISNUMBER(AH14),SUMIF(D14:N29,D32,AM14:AM29),""))</f>
      </c>
      <c r="AR32" s="334"/>
      <c r="AS32" s="331">
        <f>IF(ISBLANK(F9),"",IF(ISNUMBER(AH14),SUM(I32,P32,W32,AD32),""))</f>
      </c>
      <c r="AT32" s="332"/>
      <c r="AU32" s="29" t="s">
        <v>1</v>
      </c>
      <c r="AV32" s="333">
        <f>IF(ISBLANK(F9),"",IF(ISNUMBER(AH14),SUM(M32,T32,AA32,AH32),""))</f>
      </c>
      <c r="AW32" s="33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4" t="s">
        <v>7</v>
      </c>
      <c r="D34" s="345"/>
      <c r="E34" s="345"/>
      <c r="F34" s="345"/>
      <c r="G34" s="345"/>
      <c r="H34" s="346"/>
      <c r="I34" s="331">
        <f>IF(ISBLANK(Y6),"",IF(ISNUMBER(AH11),SUMIF($Q$11:$AB$26,J28,$AM$11:$AM$26),""))</f>
      </c>
      <c r="J34" s="332"/>
      <c r="K34" s="332"/>
      <c r="L34" s="29" t="s">
        <v>1</v>
      </c>
      <c r="M34" s="333">
        <f>IF(ISBLANK(Y6),"",IF(ISNUMBER(AH11),SUMIF($Q$11:$AB$26,J28,$AL$11:$AL$26),""))</f>
      </c>
      <c r="N34" s="333"/>
      <c r="O34" s="334"/>
      <c r="P34" s="331">
        <f>IF(ISBLANK(Y7),"",IF(ISNUMBER(AH12),SUMIF($Q$11:$AB$26,Q28,$AM$11:$AM$26),""))</f>
      </c>
      <c r="Q34" s="332"/>
      <c r="R34" s="332"/>
      <c r="S34" s="29" t="s">
        <v>1</v>
      </c>
      <c r="T34" s="333">
        <f>IF(ISBLANK(Y7),"",IF(ISNUMBER(AH12),SUMIF($Q$11:$AB$26,Q28,$AL$11:$AL$26),""))</f>
      </c>
      <c r="U34" s="333"/>
      <c r="V34" s="334"/>
      <c r="W34" s="331">
        <f>IF(ISBLANK(Y8),"",IF(ISNUMBER(AH13),SUMIF($Q$11:$AB$26,X28,$AM$11:$AM$26),""))</f>
      </c>
      <c r="X34" s="332"/>
      <c r="Y34" s="332"/>
      <c r="Z34" s="29" t="s">
        <v>1</v>
      </c>
      <c r="AA34" s="333">
        <f>IF(ISBLANK(Y8),"",IF(ISNUMBER(AH13),SUMIF($Q$11:$AB$26,X28,$AL$11:$AL$26),""))</f>
      </c>
      <c r="AB34" s="333"/>
      <c r="AC34" s="334"/>
      <c r="AD34" s="331">
        <f>IF(ISBLANK(Y9),"",IF(ISNUMBER(AH14),SUMIF($Q$11:$AB$26,AE28,$AM$11:$AM$26),""))</f>
      </c>
      <c r="AE34" s="332"/>
      <c r="AF34" s="332"/>
      <c r="AG34" s="29" t="s">
        <v>1</v>
      </c>
      <c r="AH34" s="333">
        <f>IF(ISBLANK(Y9),"",IF(ISNUMBER(AH14),SUMIF($Q$11:$AB$26,AE28,$AL$11:$AL$26),""))</f>
      </c>
      <c r="AI34" s="333"/>
      <c r="AJ34" s="334"/>
      <c r="AK34" s="25"/>
      <c r="AL34" s="25"/>
      <c r="AM34" s="25"/>
      <c r="AN34" s="331">
        <f>IF(ISNUMBER(AH11),SUM(AN29:AO32),"")</f>
      </c>
      <c r="AO34" s="332"/>
      <c r="AP34" s="29" t="s">
        <v>1</v>
      </c>
      <c r="AQ34" s="333">
        <f>IF(ISNUMBER(AH11),SUM(AQ29:AR32),"")</f>
      </c>
      <c r="AR34" s="33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4" t="s">
        <v>8</v>
      </c>
      <c r="D35" s="345"/>
      <c r="E35" s="345"/>
      <c r="F35" s="345"/>
      <c r="G35" s="345"/>
      <c r="H35" s="346"/>
      <c r="I35" s="331">
        <f>IF(ISBLANK(Y6),"",IF(ISNUMBER(AH11),SUM(M29:M32),""))</f>
      </c>
      <c r="J35" s="332"/>
      <c r="K35" s="332"/>
      <c r="L35" s="29" t="s">
        <v>1</v>
      </c>
      <c r="M35" s="333">
        <f>IF(ISBLANK(Y6),"",IF(ISNUMBER(AH11),SUM(I29:I32),""))</f>
      </c>
      <c r="N35" s="333"/>
      <c r="O35" s="334"/>
      <c r="P35" s="331">
        <f>IF(ISBLANK(Y7),"",IF(ISNUMBER(AH12),SUM(T29:T32),""))</f>
      </c>
      <c r="Q35" s="332"/>
      <c r="R35" s="332"/>
      <c r="S35" s="29" t="s">
        <v>1</v>
      </c>
      <c r="T35" s="333">
        <f>IF(ISBLANK(Y7),"",IF(ISNUMBER(AH12),SUM(P29:P32),""))</f>
      </c>
      <c r="U35" s="333"/>
      <c r="V35" s="334"/>
      <c r="W35" s="331">
        <f>IF(ISBLANK(Y8),"",IF(ISNUMBER(AH13),SUM(AA29:AA32),""))</f>
      </c>
      <c r="X35" s="332"/>
      <c r="Y35" s="332"/>
      <c r="Z35" s="29" t="s">
        <v>1</v>
      </c>
      <c r="AA35" s="333">
        <f>IF(ISBLANK(Y8),"",IF(ISNUMBER(AH13),SUM(W29:W32),""))</f>
      </c>
      <c r="AB35" s="333"/>
      <c r="AC35" s="334"/>
      <c r="AD35" s="331">
        <f>IF(ISBLANK(Y9),"",IF(ISNUMBER(AH14),SUM(AH29:AH32),""))</f>
      </c>
      <c r="AE35" s="332"/>
      <c r="AF35" s="332"/>
      <c r="AG35" s="29" t="s">
        <v>1</v>
      </c>
      <c r="AH35" s="333">
        <f>IF(ISBLANK(Y9),"",IF(ISNUMBER(AH14),SUM(AD29:AD32),""))</f>
      </c>
      <c r="AI35" s="333"/>
      <c r="AJ35" s="334"/>
      <c r="AK35" s="25"/>
      <c r="AL35" s="25"/>
      <c r="AM35" s="25"/>
      <c r="AN35" s="34"/>
      <c r="AO35" s="29"/>
      <c r="AP35" s="29"/>
      <c r="AQ35" s="29"/>
      <c r="AR35" s="33"/>
      <c r="AS35" s="331">
        <f>IF(ISNUMBER(AH11),SUM(AS29:AT32),"")</f>
      </c>
      <c r="AT35" s="332"/>
      <c r="AU35" s="29" t="s">
        <v>1</v>
      </c>
      <c r="AV35" s="333">
        <f>IF(ISNUMBER(AH11),SUM(AV29:AW32),"")</f>
      </c>
      <c r="AW35" s="33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79"/>
  <sheetViews>
    <sheetView showGridLines="0" zoomScale="75" zoomScaleNormal="75" zoomScalePageLayoutView="0" workbookViewId="0" topLeftCell="A1">
      <selection activeCell="AX33" sqref="AX33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318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318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318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324" customWidth="1"/>
    <col min="31" max="16384" width="4.28125" style="152" customWidth="1"/>
  </cols>
  <sheetData>
    <row r="1" spans="1:30" ht="41.25">
      <c r="A1" s="406" t="s">
        <v>79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ht="15" thickBot="1"/>
    <row r="3" spans="1:30" ht="27" thickBot="1">
      <c r="A3" s="400" t="s">
        <v>31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2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19"/>
      <c r="M4" s="155"/>
      <c r="N4" s="155"/>
      <c r="O4" s="155"/>
      <c r="P4" s="319"/>
      <c r="Q4" s="155"/>
      <c r="R4" s="155"/>
      <c r="S4" s="155"/>
      <c r="T4" s="319"/>
    </row>
    <row r="5" spans="1:30" ht="15" thickBot="1">
      <c r="A5" s="156"/>
      <c r="B5" s="157" t="s">
        <v>15</v>
      </c>
      <c r="C5" s="158"/>
      <c r="D5" s="158">
        <f>SUM(D9:D30)</f>
        <v>12</v>
      </c>
      <c r="E5" s="158"/>
      <c r="F5" s="161">
        <f>SUM(F9:F30)</f>
        <v>6</v>
      </c>
      <c r="G5" s="161">
        <f>SUM(G9:G30)</f>
        <v>0</v>
      </c>
      <c r="H5" s="161">
        <f>SUM(H9:H30)</f>
        <v>6</v>
      </c>
      <c r="I5" s="158"/>
      <c r="J5" s="158">
        <f>SUM(J9:J30)</f>
        <v>12</v>
      </c>
      <c r="K5" s="161" t="s">
        <v>1</v>
      </c>
      <c r="L5" s="320">
        <f>SUM(L9:L30)</f>
        <v>12</v>
      </c>
      <c r="M5" s="158"/>
      <c r="N5" s="158">
        <f>SUM(N9:N30)</f>
        <v>192</v>
      </c>
      <c r="O5" s="158" t="s">
        <v>1</v>
      </c>
      <c r="P5" s="320">
        <f>SUM(P9:P30)</f>
        <v>192</v>
      </c>
      <c r="Q5" s="158"/>
      <c r="R5" s="158">
        <f>SUM(R9:R30)</f>
        <v>684</v>
      </c>
      <c r="S5" s="158" t="s">
        <v>1</v>
      </c>
      <c r="T5" s="320">
        <f>SUM(T9:T30)</f>
        <v>684</v>
      </c>
      <c r="U5" s="158"/>
      <c r="V5" s="159">
        <f>SUM(V9:V30)</f>
        <v>0</v>
      </c>
      <c r="W5" s="160"/>
      <c r="X5" s="403" t="s">
        <v>24</v>
      </c>
      <c r="Y5" s="404"/>
      <c r="Z5" s="404"/>
      <c r="AA5" s="404"/>
      <c r="AB5" s="404"/>
      <c r="AC5" s="404"/>
      <c r="AD5" s="405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319"/>
      <c r="M6" s="155"/>
      <c r="N6" s="155"/>
      <c r="O6" s="155"/>
      <c r="P6" s="319"/>
      <c r="Q6" s="155"/>
      <c r="R6" s="155"/>
      <c r="S6" s="155"/>
      <c r="T6" s="319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19" t="s">
        <v>30</v>
      </c>
      <c r="AA7" s="163"/>
      <c r="AB7" s="222"/>
      <c r="AC7" s="169" t="s">
        <v>8</v>
      </c>
      <c r="AD7" s="325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321"/>
      <c r="M8" s="171"/>
      <c r="N8" s="171"/>
      <c r="O8" s="171"/>
      <c r="P8" s="321"/>
      <c r="Q8" s="171"/>
      <c r="R8" s="171"/>
      <c r="S8" s="171"/>
      <c r="T8" s="321"/>
      <c r="U8" s="171"/>
      <c r="V8" s="171"/>
    </row>
    <row r="9" spans="1:30" ht="14.25">
      <c r="A9" s="172">
        <v>1</v>
      </c>
      <c r="B9" s="152" t="s">
        <v>78</v>
      </c>
      <c r="D9" s="152">
        <v>3</v>
      </c>
      <c r="F9" s="153">
        <v>3</v>
      </c>
      <c r="G9" s="153">
        <v>0</v>
      </c>
      <c r="H9" s="153">
        <v>0</v>
      </c>
      <c r="J9" s="152">
        <v>6</v>
      </c>
      <c r="K9" s="153" t="s">
        <v>1</v>
      </c>
      <c r="L9" s="318">
        <v>0</v>
      </c>
      <c r="N9" s="152">
        <v>74</v>
      </c>
      <c r="O9" s="152" t="s">
        <v>1</v>
      </c>
      <c r="P9" s="318">
        <v>22</v>
      </c>
      <c r="R9" s="152">
        <v>228</v>
      </c>
      <c r="S9" s="152" t="s">
        <v>1</v>
      </c>
      <c r="T9" s="318">
        <v>102</v>
      </c>
      <c r="V9" s="152">
        <v>126</v>
      </c>
      <c r="X9" s="173">
        <v>2</v>
      </c>
      <c r="Z9" s="178">
        <v>24.666666666666668</v>
      </c>
      <c r="AB9" s="173">
        <v>76</v>
      </c>
      <c r="AC9" s="173" t="s">
        <v>1</v>
      </c>
      <c r="AD9" s="324">
        <v>34</v>
      </c>
    </row>
    <row r="10" spans="1:30" ht="14.25">
      <c r="A10" s="172">
        <v>2</v>
      </c>
      <c r="B10" s="152" t="s">
        <v>76</v>
      </c>
      <c r="D10" s="152">
        <v>3</v>
      </c>
      <c r="F10" s="153">
        <v>2</v>
      </c>
      <c r="G10" s="153">
        <v>0</v>
      </c>
      <c r="H10" s="153">
        <v>1</v>
      </c>
      <c r="J10" s="152">
        <v>4</v>
      </c>
      <c r="K10" s="153" t="s">
        <v>1</v>
      </c>
      <c r="L10" s="318">
        <v>2</v>
      </c>
      <c r="N10" s="152">
        <v>54</v>
      </c>
      <c r="O10" s="152" t="s">
        <v>1</v>
      </c>
      <c r="P10" s="318">
        <v>42</v>
      </c>
      <c r="R10" s="152">
        <v>198</v>
      </c>
      <c r="S10" s="152" t="s">
        <v>1</v>
      </c>
      <c r="T10" s="318">
        <v>194</v>
      </c>
      <c r="V10" s="152">
        <v>4</v>
      </c>
      <c r="X10" s="173">
        <v>1.3333333333333333</v>
      </c>
      <c r="Z10" s="178">
        <v>18</v>
      </c>
      <c r="AB10" s="173">
        <v>66</v>
      </c>
      <c r="AC10" s="173" t="s">
        <v>1</v>
      </c>
      <c r="AD10" s="324">
        <v>64.66666666666667</v>
      </c>
    </row>
    <row r="11" spans="1:30" ht="14.25">
      <c r="A11" s="172">
        <v>3</v>
      </c>
      <c r="B11" s="152" t="s">
        <v>77</v>
      </c>
      <c r="D11" s="152">
        <v>3</v>
      </c>
      <c r="F11" s="153">
        <v>1</v>
      </c>
      <c r="G11" s="153">
        <v>0</v>
      </c>
      <c r="H11" s="153">
        <v>2</v>
      </c>
      <c r="J11" s="152">
        <v>2</v>
      </c>
      <c r="K11" s="153" t="s">
        <v>1</v>
      </c>
      <c r="L11" s="318">
        <v>4</v>
      </c>
      <c r="N11" s="152">
        <v>49</v>
      </c>
      <c r="O11" s="152" t="s">
        <v>1</v>
      </c>
      <c r="P11" s="318">
        <v>47</v>
      </c>
      <c r="R11" s="152">
        <v>188</v>
      </c>
      <c r="S11" s="152" t="s">
        <v>1</v>
      </c>
      <c r="T11" s="318">
        <v>162</v>
      </c>
      <c r="V11" s="152">
        <v>26</v>
      </c>
      <c r="X11" s="173">
        <v>0.6666666666666666</v>
      </c>
      <c r="Z11" s="178">
        <v>16.333333333333332</v>
      </c>
      <c r="AB11" s="173">
        <v>62.666666666666664</v>
      </c>
      <c r="AC11" s="173" t="s">
        <v>1</v>
      </c>
      <c r="AD11" s="324">
        <v>54</v>
      </c>
    </row>
    <row r="12" spans="1:30" ht="14.25">
      <c r="A12" s="172">
        <v>4</v>
      </c>
      <c r="B12" s="152" t="s">
        <v>141</v>
      </c>
      <c r="D12" s="152">
        <v>3</v>
      </c>
      <c r="F12" s="153">
        <v>0</v>
      </c>
      <c r="G12" s="153">
        <v>0</v>
      </c>
      <c r="H12" s="153">
        <v>3</v>
      </c>
      <c r="J12" s="152">
        <v>0</v>
      </c>
      <c r="K12" s="153" t="s">
        <v>1</v>
      </c>
      <c r="L12" s="318">
        <v>6</v>
      </c>
      <c r="N12" s="152">
        <v>15</v>
      </c>
      <c r="O12" s="152" t="s">
        <v>1</v>
      </c>
      <c r="P12" s="318">
        <v>81</v>
      </c>
      <c r="R12" s="152">
        <v>70</v>
      </c>
      <c r="S12" s="152" t="s">
        <v>1</v>
      </c>
      <c r="T12" s="318">
        <v>226</v>
      </c>
      <c r="V12" s="152">
        <v>-156</v>
      </c>
      <c r="X12" s="173">
        <v>0</v>
      </c>
      <c r="Z12" s="178">
        <v>5</v>
      </c>
      <c r="AB12" s="173">
        <v>23.333333333333332</v>
      </c>
      <c r="AC12" s="173" t="s">
        <v>1</v>
      </c>
      <c r="AD12" s="324">
        <v>75.33333333333333</v>
      </c>
    </row>
    <row r="13" spans="1:29" ht="14.25">
      <c r="A13" s="172"/>
      <c r="F13" s="153"/>
      <c r="G13" s="153"/>
      <c r="H13" s="153"/>
      <c r="X13" s="173"/>
      <c r="Z13" s="178"/>
      <c r="AC13" s="173"/>
    </row>
    <row r="14" spans="1:29" ht="15" thickBot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00" t="s">
        <v>33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2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19"/>
      <c r="M33" s="155"/>
      <c r="N33" s="155"/>
      <c r="O33" s="155"/>
      <c r="P33" s="319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SUM(G38:G192)</f>
        <v>48</v>
      </c>
      <c r="H34" s="179">
        <f>SUM(H38:H192)</f>
        <v>192</v>
      </c>
      <c r="I34" s="179"/>
      <c r="J34" s="179">
        <f>SUM(J38:J192)</f>
        <v>87</v>
      </c>
      <c r="K34" s="323">
        <f>SUM(K38:K192)</f>
        <v>18</v>
      </c>
      <c r="L34" s="322">
        <f>SUM(L38:L192)</f>
        <v>87</v>
      </c>
      <c r="M34" s="179"/>
      <c r="N34" s="179">
        <f>SUM(N38:N192)</f>
        <v>192</v>
      </c>
      <c r="O34" s="179" t="s">
        <v>1</v>
      </c>
      <c r="P34" s="322">
        <f>SUM(P38:P192)</f>
        <v>192</v>
      </c>
      <c r="Q34" s="179"/>
      <c r="R34" s="179">
        <f>SUM(R38:R192)</f>
        <v>684</v>
      </c>
      <c r="S34" s="179" t="s">
        <v>1</v>
      </c>
      <c r="T34" s="322">
        <f>SUM(T38:T192)</f>
        <v>684</v>
      </c>
      <c r="U34" s="179"/>
      <c r="V34" s="180">
        <f>SUM(V38:V192)</f>
        <v>0</v>
      </c>
      <c r="W34" s="174"/>
      <c r="X34" s="174"/>
      <c r="Y34" s="160"/>
      <c r="Z34" s="220"/>
      <c r="AA34" s="158"/>
      <c r="AB34" s="223"/>
      <c r="AC34" s="175" t="s">
        <v>24</v>
      </c>
      <c r="AD34" s="326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19"/>
      <c r="M35" s="155"/>
      <c r="N35" s="155"/>
      <c r="O35" s="155"/>
      <c r="P35" s="319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21" t="s">
        <v>7</v>
      </c>
      <c r="AA36" s="163"/>
      <c r="AB36" s="222"/>
      <c r="AC36" s="169" t="s">
        <v>8</v>
      </c>
      <c r="AD36" s="325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321"/>
      <c r="M37" s="171"/>
      <c r="N37" s="171"/>
      <c r="O37" s="171"/>
      <c r="P37" s="321"/>
      <c r="Q37" s="171"/>
      <c r="R37" s="171"/>
      <c r="S37" s="171"/>
      <c r="T37" s="321"/>
      <c r="U37" s="171"/>
      <c r="V37" s="171"/>
      <c r="W37" s="171"/>
      <c r="X37" s="171"/>
    </row>
    <row r="38" spans="1:30" ht="14.25">
      <c r="A38" s="172">
        <v>1</v>
      </c>
      <c r="B38" s="177" t="s">
        <v>92</v>
      </c>
      <c r="C38" s="177" t="s">
        <v>76</v>
      </c>
      <c r="G38" s="152">
        <v>3</v>
      </c>
      <c r="H38" s="152">
        <v>12</v>
      </c>
      <c r="J38" s="152">
        <v>10</v>
      </c>
      <c r="K38" s="153">
        <v>1</v>
      </c>
      <c r="L38" s="318">
        <v>1</v>
      </c>
      <c r="N38" s="152">
        <v>21</v>
      </c>
      <c r="O38" s="152" t="s">
        <v>1</v>
      </c>
      <c r="P38" s="318">
        <v>3</v>
      </c>
      <c r="R38" s="152">
        <v>56</v>
      </c>
      <c r="S38" s="152" t="s">
        <v>1</v>
      </c>
      <c r="T38" s="318">
        <v>35</v>
      </c>
      <c r="V38" s="152">
        <v>21</v>
      </c>
      <c r="Z38" s="173">
        <v>7</v>
      </c>
      <c r="AA38" s="173"/>
      <c r="AB38" s="173">
        <v>18.666666666666668</v>
      </c>
      <c r="AC38" s="173" t="s">
        <v>1</v>
      </c>
      <c r="AD38" s="324">
        <v>11.666666666666666</v>
      </c>
    </row>
    <row r="39" spans="1:30" ht="14.25">
      <c r="A39" s="172">
        <v>2</v>
      </c>
      <c r="B39" s="177" t="s">
        <v>129</v>
      </c>
      <c r="C39" s="177" t="s">
        <v>78</v>
      </c>
      <c r="G39" s="152">
        <v>2</v>
      </c>
      <c r="H39" s="152">
        <v>8</v>
      </c>
      <c r="J39" s="152">
        <v>7</v>
      </c>
      <c r="K39" s="153">
        <v>1</v>
      </c>
      <c r="L39" s="318">
        <v>0</v>
      </c>
      <c r="N39" s="152">
        <v>15</v>
      </c>
      <c r="O39" s="152" t="s">
        <v>1</v>
      </c>
      <c r="P39" s="318">
        <v>1</v>
      </c>
      <c r="R39" s="152">
        <v>46</v>
      </c>
      <c r="S39" s="152" t="s">
        <v>1</v>
      </c>
      <c r="T39" s="318">
        <v>16</v>
      </c>
      <c r="V39" s="152">
        <v>30</v>
      </c>
      <c r="Z39" s="173">
        <v>7.5</v>
      </c>
      <c r="AA39" s="173"/>
      <c r="AB39" s="178">
        <v>23</v>
      </c>
      <c r="AC39" s="173" t="s">
        <v>1</v>
      </c>
      <c r="AD39" s="324">
        <v>8</v>
      </c>
    </row>
    <row r="40" spans="1:30" ht="14.25">
      <c r="A40" s="172">
        <v>3</v>
      </c>
      <c r="B40" s="177" t="s">
        <v>122</v>
      </c>
      <c r="C40" s="177" t="s">
        <v>76</v>
      </c>
      <c r="G40" s="152">
        <v>2</v>
      </c>
      <c r="H40" s="152">
        <v>8</v>
      </c>
      <c r="J40" s="152">
        <v>6</v>
      </c>
      <c r="K40" s="153">
        <v>0</v>
      </c>
      <c r="L40" s="318">
        <v>2</v>
      </c>
      <c r="N40" s="152">
        <v>12</v>
      </c>
      <c r="O40" s="152" t="s">
        <v>1</v>
      </c>
      <c r="P40" s="318">
        <v>4</v>
      </c>
      <c r="R40" s="152">
        <v>41</v>
      </c>
      <c r="S40" s="152" t="s">
        <v>1</v>
      </c>
      <c r="T40" s="318">
        <v>37</v>
      </c>
      <c r="V40" s="152">
        <v>4</v>
      </c>
      <c r="Z40" s="173">
        <v>6</v>
      </c>
      <c r="AA40" s="173"/>
      <c r="AB40" s="178">
        <v>20.5</v>
      </c>
      <c r="AC40" s="173" t="s">
        <v>1</v>
      </c>
      <c r="AD40" s="324">
        <v>18.5</v>
      </c>
    </row>
    <row r="41" spans="1:30" ht="14.25">
      <c r="A41" s="172">
        <v>4</v>
      </c>
      <c r="B41" s="177" t="s">
        <v>89</v>
      </c>
      <c r="C41" s="177" t="s">
        <v>76</v>
      </c>
      <c r="G41" s="152">
        <v>3</v>
      </c>
      <c r="H41" s="152">
        <v>12</v>
      </c>
      <c r="J41" s="152">
        <v>4</v>
      </c>
      <c r="K41" s="153">
        <v>2</v>
      </c>
      <c r="L41" s="318">
        <v>6</v>
      </c>
      <c r="N41" s="152">
        <v>10</v>
      </c>
      <c r="O41" s="152" t="s">
        <v>1</v>
      </c>
      <c r="P41" s="318">
        <v>14</v>
      </c>
      <c r="R41" s="152">
        <v>50</v>
      </c>
      <c r="S41" s="152" t="s">
        <v>1</v>
      </c>
      <c r="T41" s="318">
        <v>55</v>
      </c>
      <c r="V41" s="152">
        <v>-5</v>
      </c>
      <c r="Z41" s="173">
        <v>3.3333333333333335</v>
      </c>
      <c r="AA41" s="173"/>
      <c r="AB41" s="178">
        <v>16.666666666666668</v>
      </c>
      <c r="AC41" s="173" t="s">
        <v>1</v>
      </c>
      <c r="AD41" s="324">
        <v>18.333333333333332</v>
      </c>
    </row>
    <row r="42" spans="1:30" ht="14.25">
      <c r="A42" s="172">
        <v>5</v>
      </c>
      <c r="B42" s="177" t="s">
        <v>113</v>
      </c>
      <c r="C42" s="177" t="s">
        <v>77</v>
      </c>
      <c r="G42" s="152">
        <v>1</v>
      </c>
      <c r="H42" s="152">
        <v>4</v>
      </c>
      <c r="J42" s="152">
        <v>4</v>
      </c>
      <c r="K42" s="153">
        <v>0</v>
      </c>
      <c r="L42" s="318">
        <v>0</v>
      </c>
      <c r="N42" s="152">
        <v>8</v>
      </c>
      <c r="O42" s="152" t="s">
        <v>1</v>
      </c>
      <c r="P42" s="318">
        <v>0</v>
      </c>
      <c r="R42" s="152">
        <v>20</v>
      </c>
      <c r="S42" s="152" t="s">
        <v>1</v>
      </c>
      <c r="T42" s="318">
        <v>0</v>
      </c>
      <c r="V42" s="152">
        <v>20</v>
      </c>
      <c r="Z42" s="173">
        <v>8</v>
      </c>
      <c r="AA42" s="173"/>
      <c r="AB42" s="178">
        <v>20</v>
      </c>
      <c r="AC42" s="173" t="s">
        <v>1</v>
      </c>
      <c r="AD42" s="324">
        <v>0</v>
      </c>
    </row>
    <row r="43" spans="1:30" ht="14.25">
      <c r="A43" s="172">
        <v>6</v>
      </c>
      <c r="B43" s="177" t="s">
        <v>114</v>
      </c>
      <c r="C43" s="177" t="s">
        <v>77</v>
      </c>
      <c r="G43" s="152">
        <v>1</v>
      </c>
      <c r="H43" s="152">
        <v>4</v>
      </c>
      <c r="J43" s="152">
        <v>4</v>
      </c>
      <c r="K43" s="153">
        <v>0</v>
      </c>
      <c r="L43" s="318">
        <v>0</v>
      </c>
      <c r="N43" s="152">
        <v>8</v>
      </c>
      <c r="O43" s="152" t="s">
        <v>1</v>
      </c>
      <c r="P43" s="318">
        <v>0</v>
      </c>
      <c r="R43" s="152">
        <v>20</v>
      </c>
      <c r="S43" s="152" t="s">
        <v>1</v>
      </c>
      <c r="T43" s="318">
        <v>0</v>
      </c>
      <c r="V43" s="152">
        <v>20</v>
      </c>
      <c r="Z43" s="173">
        <v>8</v>
      </c>
      <c r="AA43" s="173"/>
      <c r="AB43" s="178">
        <v>20</v>
      </c>
      <c r="AC43" s="173" t="s">
        <v>1</v>
      </c>
      <c r="AD43" s="324">
        <v>0</v>
      </c>
    </row>
    <row r="44" spans="1:30" ht="14.25">
      <c r="A44" s="172">
        <v>7</v>
      </c>
      <c r="B44" s="177" t="s">
        <v>115</v>
      </c>
      <c r="C44" s="177" t="s">
        <v>77</v>
      </c>
      <c r="G44" s="152">
        <v>1</v>
      </c>
      <c r="H44" s="152">
        <v>4</v>
      </c>
      <c r="J44" s="152">
        <v>4</v>
      </c>
      <c r="K44" s="153">
        <v>0</v>
      </c>
      <c r="L44" s="318">
        <v>0</v>
      </c>
      <c r="N44" s="152">
        <v>8</v>
      </c>
      <c r="O44" s="152" t="s">
        <v>1</v>
      </c>
      <c r="P44" s="318">
        <v>0</v>
      </c>
      <c r="R44" s="152">
        <v>20</v>
      </c>
      <c r="S44" s="152" t="s">
        <v>1</v>
      </c>
      <c r="T44" s="318">
        <v>0</v>
      </c>
      <c r="V44" s="152">
        <v>20</v>
      </c>
      <c r="Z44" s="173">
        <v>8</v>
      </c>
      <c r="AA44" s="173"/>
      <c r="AB44" s="178">
        <v>20</v>
      </c>
      <c r="AC44" s="173" t="s">
        <v>1</v>
      </c>
      <c r="AD44" s="324">
        <v>0</v>
      </c>
    </row>
    <row r="45" spans="1:30" ht="14.25">
      <c r="A45" s="172">
        <v>8</v>
      </c>
      <c r="B45" s="177" t="s">
        <v>116</v>
      </c>
      <c r="C45" s="177" t="s">
        <v>77</v>
      </c>
      <c r="G45" s="152">
        <v>1</v>
      </c>
      <c r="H45" s="152">
        <v>4</v>
      </c>
      <c r="J45" s="152">
        <v>4</v>
      </c>
      <c r="K45" s="153">
        <v>0</v>
      </c>
      <c r="L45" s="318">
        <v>0</v>
      </c>
      <c r="N45" s="152">
        <v>8</v>
      </c>
      <c r="O45" s="152" t="s">
        <v>1</v>
      </c>
      <c r="P45" s="318">
        <v>0</v>
      </c>
      <c r="R45" s="152">
        <v>20</v>
      </c>
      <c r="S45" s="152" t="s">
        <v>1</v>
      </c>
      <c r="T45" s="318">
        <v>0</v>
      </c>
      <c r="V45" s="152">
        <v>20</v>
      </c>
      <c r="Z45" s="173">
        <v>8</v>
      </c>
      <c r="AA45" s="173"/>
      <c r="AB45" s="178">
        <v>20</v>
      </c>
      <c r="AC45" s="173" t="s">
        <v>1</v>
      </c>
      <c r="AD45" s="324">
        <v>0</v>
      </c>
    </row>
    <row r="46" spans="1:30" ht="14.25">
      <c r="A46" s="172">
        <v>9</v>
      </c>
      <c r="B46" s="177" t="s">
        <v>100</v>
      </c>
      <c r="C46" s="177" t="s">
        <v>78</v>
      </c>
      <c r="G46" s="152">
        <v>1</v>
      </c>
      <c r="H46" s="152">
        <v>4</v>
      </c>
      <c r="J46" s="152">
        <v>4</v>
      </c>
      <c r="K46" s="153">
        <v>0</v>
      </c>
      <c r="L46" s="318">
        <v>0</v>
      </c>
      <c r="N46" s="152">
        <v>8</v>
      </c>
      <c r="O46" s="152" t="s">
        <v>1</v>
      </c>
      <c r="P46" s="318">
        <v>0</v>
      </c>
      <c r="R46" s="152">
        <v>20</v>
      </c>
      <c r="S46" s="152" t="s">
        <v>1</v>
      </c>
      <c r="T46" s="318">
        <v>0</v>
      </c>
      <c r="V46" s="152">
        <v>20</v>
      </c>
      <c r="Z46" s="173">
        <v>8</v>
      </c>
      <c r="AA46" s="173"/>
      <c r="AB46" s="178">
        <v>20</v>
      </c>
      <c r="AC46" s="173" t="s">
        <v>1</v>
      </c>
      <c r="AD46" s="324">
        <v>0</v>
      </c>
    </row>
    <row r="47" spans="1:30" ht="14.25">
      <c r="A47" s="172">
        <v>10</v>
      </c>
      <c r="B47" s="177" t="s">
        <v>99</v>
      </c>
      <c r="C47" s="177" t="s">
        <v>78</v>
      </c>
      <c r="G47" s="152">
        <v>1</v>
      </c>
      <c r="H47" s="152">
        <v>4</v>
      </c>
      <c r="J47" s="152">
        <v>4</v>
      </c>
      <c r="K47" s="153">
        <v>0</v>
      </c>
      <c r="L47" s="318">
        <v>0</v>
      </c>
      <c r="N47" s="152">
        <v>8</v>
      </c>
      <c r="O47" s="152" t="s">
        <v>1</v>
      </c>
      <c r="P47" s="318">
        <v>0</v>
      </c>
      <c r="R47" s="152">
        <v>20</v>
      </c>
      <c r="S47" s="152" t="s">
        <v>1</v>
      </c>
      <c r="T47" s="318">
        <v>0</v>
      </c>
      <c r="V47" s="152">
        <v>20</v>
      </c>
      <c r="Z47" s="173">
        <v>8</v>
      </c>
      <c r="AA47" s="173"/>
      <c r="AB47" s="178">
        <v>20</v>
      </c>
      <c r="AC47" s="173" t="s">
        <v>1</v>
      </c>
      <c r="AD47" s="324">
        <v>0</v>
      </c>
    </row>
    <row r="48" spans="1:30" ht="14.25">
      <c r="A48" s="172">
        <v>11</v>
      </c>
      <c r="B48" s="177" t="s">
        <v>98</v>
      </c>
      <c r="C48" s="177" t="s">
        <v>78</v>
      </c>
      <c r="G48" s="152">
        <v>1</v>
      </c>
      <c r="H48" s="152">
        <v>4</v>
      </c>
      <c r="J48" s="152">
        <v>4</v>
      </c>
      <c r="K48" s="153">
        <v>0</v>
      </c>
      <c r="L48" s="318">
        <v>0</v>
      </c>
      <c r="N48" s="152">
        <v>8</v>
      </c>
      <c r="O48" s="152" t="s">
        <v>1</v>
      </c>
      <c r="P48" s="318">
        <v>0</v>
      </c>
      <c r="R48" s="152">
        <v>20</v>
      </c>
      <c r="S48" s="152" t="s">
        <v>1</v>
      </c>
      <c r="T48" s="318">
        <v>0</v>
      </c>
      <c r="V48" s="152">
        <v>20</v>
      </c>
      <c r="Z48" s="173">
        <v>8</v>
      </c>
      <c r="AA48" s="173"/>
      <c r="AB48" s="178">
        <v>20</v>
      </c>
      <c r="AC48" s="173" t="s">
        <v>1</v>
      </c>
      <c r="AD48" s="324">
        <v>0</v>
      </c>
    </row>
    <row r="49" spans="1:30" ht="14.25">
      <c r="A49" s="172">
        <v>12</v>
      </c>
      <c r="B49" s="177" t="s">
        <v>97</v>
      </c>
      <c r="C49" s="177" t="s">
        <v>78</v>
      </c>
      <c r="G49" s="152">
        <v>1</v>
      </c>
      <c r="H49" s="152">
        <v>4</v>
      </c>
      <c r="J49" s="152">
        <v>4</v>
      </c>
      <c r="K49" s="153">
        <v>0</v>
      </c>
      <c r="L49" s="318">
        <v>0</v>
      </c>
      <c r="N49" s="152">
        <v>8</v>
      </c>
      <c r="O49" s="152" t="s">
        <v>1</v>
      </c>
      <c r="P49" s="318">
        <v>0</v>
      </c>
      <c r="R49" s="152">
        <v>20</v>
      </c>
      <c r="S49" s="152" t="s">
        <v>1</v>
      </c>
      <c r="T49" s="318">
        <v>0</v>
      </c>
      <c r="V49" s="152">
        <v>20</v>
      </c>
      <c r="Z49" s="173">
        <v>8</v>
      </c>
      <c r="AA49" s="173"/>
      <c r="AB49" s="178">
        <v>20</v>
      </c>
      <c r="AC49" s="173" t="s">
        <v>1</v>
      </c>
      <c r="AD49" s="324">
        <v>0</v>
      </c>
    </row>
    <row r="50" spans="1:30" ht="14.25">
      <c r="A50" s="172">
        <v>13</v>
      </c>
      <c r="B50" s="177" t="s">
        <v>130</v>
      </c>
      <c r="C50" s="177" t="s">
        <v>78</v>
      </c>
      <c r="G50" s="152">
        <v>2</v>
      </c>
      <c r="H50" s="152">
        <v>8</v>
      </c>
      <c r="J50" s="152">
        <v>4</v>
      </c>
      <c r="K50" s="153">
        <v>0</v>
      </c>
      <c r="L50" s="318">
        <v>4</v>
      </c>
      <c r="N50" s="152">
        <v>8</v>
      </c>
      <c r="O50" s="152" t="s">
        <v>1</v>
      </c>
      <c r="P50" s="318">
        <v>8</v>
      </c>
      <c r="R50" s="152">
        <v>37</v>
      </c>
      <c r="S50" s="152" t="s">
        <v>1</v>
      </c>
      <c r="T50" s="318">
        <v>29</v>
      </c>
      <c r="V50" s="152">
        <v>8</v>
      </c>
      <c r="Z50" s="173">
        <v>4</v>
      </c>
      <c r="AA50" s="173"/>
      <c r="AB50" s="178">
        <v>18.5</v>
      </c>
      <c r="AC50" s="173" t="s">
        <v>1</v>
      </c>
      <c r="AD50" s="324">
        <v>14.5</v>
      </c>
    </row>
    <row r="51" spans="1:30" ht="14.25">
      <c r="A51" s="172">
        <v>14</v>
      </c>
      <c r="B51" s="177" t="s">
        <v>128</v>
      </c>
      <c r="C51" s="177" t="s">
        <v>78</v>
      </c>
      <c r="G51" s="152">
        <v>2</v>
      </c>
      <c r="H51" s="152">
        <v>8</v>
      </c>
      <c r="J51" s="152">
        <v>3</v>
      </c>
      <c r="K51" s="153">
        <v>1</v>
      </c>
      <c r="L51" s="318">
        <v>4</v>
      </c>
      <c r="N51" s="152">
        <v>7</v>
      </c>
      <c r="O51" s="152" t="s">
        <v>1</v>
      </c>
      <c r="P51" s="318">
        <v>9</v>
      </c>
      <c r="R51" s="152">
        <v>27</v>
      </c>
      <c r="S51" s="152" t="s">
        <v>1</v>
      </c>
      <c r="T51" s="318">
        <v>28</v>
      </c>
      <c r="V51" s="152">
        <v>-1</v>
      </c>
      <c r="Z51" s="173">
        <v>3.5</v>
      </c>
      <c r="AA51" s="173"/>
      <c r="AB51" s="178">
        <v>13.5</v>
      </c>
      <c r="AC51" s="173" t="s">
        <v>1</v>
      </c>
      <c r="AD51" s="324">
        <v>14</v>
      </c>
    </row>
    <row r="52" spans="1:30" ht="14.25">
      <c r="A52" s="172">
        <v>15</v>
      </c>
      <c r="B52" s="177" t="s">
        <v>127</v>
      </c>
      <c r="C52" s="177" t="s">
        <v>78</v>
      </c>
      <c r="G52" s="152">
        <v>1</v>
      </c>
      <c r="H52" s="152">
        <v>4</v>
      </c>
      <c r="J52" s="152">
        <v>3</v>
      </c>
      <c r="K52" s="153">
        <v>0</v>
      </c>
      <c r="L52" s="318">
        <v>1</v>
      </c>
      <c r="N52" s="152">
        <v>6</v>
      </c>
      <c r="O52" s="152" t="s">
        <v>1</v>
      </c>
      <c r="P52" s="318">
        <v>2</v>
      </c>
      <c r="R52" s="152">
        <v>24</v>
      </c>
      <c r="S52" s="152" t="s">
        <v>1</v>
      </c>
      <c r="T52" s="318">
        <v>18</v>
      </c>
      <c r="V52" s="152">
        <v>6</v>
      </c>
      <c r="Z52" s="173">
        <v>6</v>
      </c>
      <c r="AA52" s="173"/>
      <c r="AB52" s="178">
        <v>24</v>
      </c>
      <c r="AC52" s="173" t="s">
        <v>1</v>
      </c>
      <c r="AD52" s="324">
        <v>18</v>
      </c>
    </row>
    <row r="53" spans="1:30" ht="14.25">
      <c r="A53" s="172">
        <v>16</v>
      </c>
      <c r="B53" s="177" t="s">
        <v>134</v>
      </c>
      <c r="C53" s="177" t="s">
        <v>78</v>
      </c>
      <c r="G53" s="152">
        <v>1</v>
      </c>
      <c r="H53" s="152">
        <v>4</v>
      </c>
      <c r="J53" s="152">
        <v>2</v>
      </c>
      <c r="K53" s="153">
        <v>2</v>
      </c>
      <c r="L53" s="318">
        <v>0</v>
      </c>
      <c r="N53" s="152">
        <v>6</v>
      </c>
      <c r="O53" s="152" t="s">
        <v>1</v>
      </c>
      <c r="P53" s="318">
        <v>2</v>
      </c>
      <c r="R53" s="152">
        <v>14</v>
      </c>
      <c r="S53" s="152" t="s">
        <v>1</v>
      </c>
      <c r="T53" s="318">
        <v>11</v>
      </c>
      <c r="V53" s="152">
        <v>3</v>
      </c>
      <c r="Z53" s="173">
        <v>6</v>
      </c>
      <c r="AA53" s="173"/>
      <c r="AB53" s="178">
        <v>14</v>
      </c>
      <c r="AC53" s="173" t="s">
        <v>1</v>
      </c>
      <c r="AD53" s="324">
        <v>11</v>
      </c>
    </row>
    <row r="54" spans="1:30" ht="14.25">
      <c r="A54" s="172">
        <v>17</v>
      </c>
      <c r="B54" s="177" t="s">
        <v>118</v>
      </c>
      <c r="C54" s="177" t="s">
        <v>77</v>
      </c>
      <c r="G54" s="152">
        <v>2</v>
      </c>
      <c r="H54" s="152">
        <v>8</v>
      </c>
      <c r="J54" s="152">
        <v>2</v>
      </c>
      <c r="K54" s="153">
        <v>2</v>
      </c>
      <c r="L54" s="318">
        <v>4</v>
      </c>
      <c r="N54" s="152">
        <v>6</v>
      </c>
      <c r="O54" s="152" t="s">
        <v>1</v>
      </c>
      <c r="P54" s="318">
        <v>10</v>
      </c>
      <c r="R54" s="152">
        <v>27</v>
      </c>
      <c r="S54" s="152" t="s">
        <v>1</v>
      </c>
      <c r="T54" s="318">
        <v>35</v>
      </c>
      <c r="V54" s="152">
        <v>-8</v>
      </c>
      <c r="Z54" s="173">
        <v>3</v>
      </c>
      <c r="AA54" s="173"/>
      <c r="AB54" s="178">
        <v>13.5</v>
      </c>
      <c r="AC54" s="173" t="s">
        <v>1</v>
      </c>
      <c r="AD54" s="324">
        <v>17.5</v>
      </c>
    </row>
    <row r="55" spans="1:30" ht="14.25">
      <c r="A55" s="172">
        <v>18</v>
      </c>
      <c r="B55" s="177" t="s">
        <v>86</v>
      </c>
      <c r="C55" s="177" t="s">
        <v>141</v>
      </c>
      <c r="G55" s="152">
        <v>1</v>
      </c>
      <c r="H55" s="152">
        <v>4</v>
      </c>
      <c r="J55" s="152">
        <v>2</v>
      </c>
      <c r="K55" s="153">
        <v>1</v>
      </c>
      <c r="L55" s="318">
        <v>1</v>
      </c>
      <c r="N55" s="152">
        <v>5</v>
      </c>
      <c r="O55" s="152" t="s">
        <v>1</v>
      </c>
      <c r="P55" s="318">
        <v>3</v>
      </c>
      <c r="R55" s="152">
        <v>20</v>
      </c>
      <c r="S55" s="152" t="s">
        <v>1</v>
      </c>
      <c r="T55" s="318">
        <v>15</v>
      </c>
      <c r="V55" s="152">
        <v>5</v>
      </c>
      <c r="Z55" s="173">
        <v>5</v>
      </c>
      <c r="AA55" s="173"/>
      <c r="AB55" s="178">
        <v>20</v>
      </c>
      <c r="AC55" s="173" t="s">
        <v>1</v>
      </c>
      <c r="AD55" s="324">
        <v>15</v>
      </c>
    </row>
    <row r="56" spans="1:30" ht="14.25">
      <c r="A56" s="172">
        <v>19</v>
      </c>
      <c r="B56" s="177" t="s">
        <v>87</v>
      </c>
      <c r="C56" s="177" t="s">
        <v>141</v>
      </c>
      <c r="G56" s="152">
        <v>1</v>
      </c>
      <c r="H56" s="152">
        <v>4</v>
      </c>
      <c r="J56" s="152">
        <v>2</v>
      </c>
      <c r="K56" s="153">
        <v>1</v>
      </c>
      <c r="L56" s="318">
        <v>1</v>
      </c>
      <c r="N56" s="152">
        <v>5</v>
      </c>
      <c r="O56" s="152" t="s">
        <v>1</v>
      </c>
      <c r="P56" s="318">
        <v>3</v>
      </c>
      <c r="R56" s="152">
        <v>16</v>
      </c>
      <c r="S56" s="152" t="s">
        <v>1</v>
      </c>
      <c r="T56" s="318">
        <v>12</v>
      </c>
      <c r="V56" s="152">
        <v>4</v>
      </c>
      <c r="Z56" s="173">
        <v>5</v>
      </c>
      <c r="AA56" s="173"/>
      <c r="AB56" s="178">
        <v>16</v>
      </c>
      <c r="AC56" s="173" t="s">
        <v>1</v>
      </c>
      <c r="AD56" s="324">
        <v>12</v>
      </c>
    </row>
    <row r="57" spans="1:30" ht="14.25">
      <c r="A57" s="172">
        <v>20</v>
      </c>
      <c r="B57" s="177" t="s">
        <v>119</v>
      </c>
      <c r="C57" s="177" t="s">
        <v>77</v>
      </c>
      <c r="G57" s="152">
        <v>2</v>
      </c>
      <c r="H57" s="152">
        <v>8</v>
      </c>
      <c r="J57" s="152">
        <v>2</v>
      </c>
      <c r="K57" s="153">
        <v>1</v>
      </c>
      <c r="L57" s="318">
        <v>5</v>
      </c>
      <c r="N57" s="152">
        <v>5</v>
      </c>
      <c r="O57" s="152" t="s">
        <v>1</v>
      </c>
      <c r="P57" s="318">
        <v>11</v>
      </c>
      <c r="R57" s="152">
        <v>34</v>
      </c>
      <c r="S57" s="152" t="s">
        <v>1</v>
      </c>
      <c r="T57" s="318">
        <v>41</v>
      </c>
      <c r="V57" s="152">
        <v>-7</v>
      </c>
      <c r="Z57" s="173">
        <v>2.5</v>
      </c>
      <c r="AA57" s="173"/>
      <c r="AB57" s="178">
        <v>17</v>
      </c>
      <c r="AC57" s="173" t="s">
        <v>1</v>
      </c>
      <c r="AD57" s="324">
        <v>20.5</v>
      </c>
    </row>
    <row r="58" spans="1:30" ht="14.25">
      <c r="A58" s="172">
        <v>21</v>
      </c>
      <c r="B58" s="177" t="s">
        <v>121</v>
      </c>
      <c r="C58" s="177" t="s">
        <v>76</v>
      </c>
      <c r="G58" s="152">
        <v>2</v>
      </c>
      <c r="H58" s="152">
        <v>8</v>
      </c>
      <c r="J58" s="152">
        <v>2</v>
      </c>
      <c r="K58" s="153">
        <v>1</v>
      </c>
      <c r="L58" s="318">
        <v>5</v>
      </c>
      <c r="N58" s="152">
        <v>5</v>
      </c>
      <c r="O58" s="152" t="s">
        <v>1</v>
      </c>
      <c r="P58" s="318">
        <v>11</v>
      </c>
      <c r="R58" s="152">
        <v>24</v>
      </c>
      <c r="S58" s="152" t="s">
        <v>1</v>
      </c>
      <c r="T58" s="318">
        <v>31</v>
      </c>
      <c r="V58" s="152">
        <v>-7</v>
      </c>
      <c r="Z58" s="173">
        <v>2.5</v>
      </c>
      <c r="AA58" s="173"/>
      <c r="AB58" s="178">
        <v>12</v>
      </c>
      <c r="AC58" s="173" t="s">
        <v>1</v>
      </c>
      <c r="AD58" s="324">
        <v>15.5</v>
      </c>
    </row>
    <row r="59" spans="1:30" ht="14.25">
      <c r="A59" s="172">
        <v>22</v>
      </c>
      <c r="B59" s="177" t="s">
        <v>117</v>
      </c>
      <c r="C59" s="177" t="s">
        <v>77</v>
      </c>
      <c r="G59" s="152">
        <v>2</v>
      </c>
      <c r="H59" s="152">
        <v>8</v>
      </c>
      <c r="J59" s="152">
        <v>2</v>
      </c>
      <c r="K59" s="153">
        <v>1</v>
      </c>
      <c r="L59" s="318">
        <v>5</v>
      </c>
      <c r="N59" s="152">
        <v>5</v>
      </c>
      <c r="O59" s="152" t="s">
        <v>1</v>
      </c>
      <c r="P59" s="318">
        <v>11</v>
      </c>
      <c r="R59" s="152">
        <v>24</v>
      </c>
      <c r="S59" s="152" t="s">
        <v>1</v>
      </c>
      <c r="T59" s="318">
        <v>38</v>
      </c>
      <c r="V59" s="152">
        <v>-14</v>
      </c>
      <c r="Z59" s="173">
        <v>2.5</v>
      </c>
      <c r="AA59" s="173"/>
      <c r="AB59" s="178">
        <v>12</v>
      </c>
      <c r="AC59" s="173" t="s">
        <v>1</v>
      </c>
      <c r="AD59" s="324">
        <v>19</v>
      </c>
    </row>
    <row r="60" spans="1:30" ht="14.25">
      <c r="A60" s="172">
        <v>23</v>
      </c>
      <c r="B60" s="177" t="s">
        <v>90</v>
      </c>
      <c r="C60" s="177" t="s">
        <v>76</v>
      </c>
      <c r="G60" s="152">
        <v>1</v>
      </c>
      <c r="H60" s="152">
        <v>4</v>
      </c>
      <c r="J60" s="152">
        <v>1</v>
      </c>
      <c r="K60" s="153">
        <v>1</v>
      </c>
      <c r="L60" s="318">
        <v>2</v>
      </c>
      <c r="N60" s="152">
        <v>3</v>
      </c>
      <c r="O60" s="152" t="s">
        <v>1</v>
      </c>
      <c r="P60" s="318">
        <v>5</v>
      </c>
      <c r="R60" s="152">
        <v>16</v>
      </c>
      <c r="S60" s="152" t="s">
        <v>1</v>
      </c>
      <c r="T60" s="318">
        <v>18</v>
      </c>
      <c r="V60" s="152">
        <v>-2</v>
      </c>
      <c r="Z60" s="173">
        <v>3</v>
      </c>
      <c r="AA60" s="173"/>
      <c r="AB60" s="178">
        <v>16</v>
      </c>
      <c r="AC60" s="173" t="s">
        <v>1</v>
      </c>
      <c r="AD60" s="324">
        <v>18</v>
      </c>
    </row>
    <row r="61" spans="1:30" ht="14.25">
      <c r="A61" s="172">
        <v>24</v>
      </c>
      <c r="B61" s="177" t="s">
        <v>85</v>
      </c>
      <c r="C61" s="177" t="s">
        <v>141</v>
      </c>
      <c r="G61" s="152">
        <v>1</v>
      </c>
      <c r="H61" s="152">
        <v>4</v>
      </c>
      <c r="J61" s="152">
        <v>1</v>
      </c>
      <c r="K61" s="153">
        <v>1</v>
      </c>
      <c r="L61" s="318">
        <v>2</v>
      </c>
      <c r="N61" s="152">
        <v>3</v>
      </c>
      <c r="O61" s="152" t="s">
        <v>1</v>
      </c>
      <c r="P61" s="318">
        <v>5</v>
      </c>
      <c r="R61" s="152">
        <v>12</v>
      </c>
      <c r="S61" s="152" t="s">
        <v>1</v>
      </c>
      <c r="T61" s="318">
        <v>18</v>
      </c>
      <c r="V61" s="152">
        <v>-6</v>
      </c>
      <c r="Z61" s="173">
        <v>3</v>
      </c>
      <c r="AA61" s="173"/>
      <c r="AB61" s="178">
        <v>12</v>
      </c>
      <c r="AC61" s="173" t="s">
        <v>1</v>
      </c>
      <c r="AD61" s="324">
        <v>18</v>
      </c>
    </row>
    <row r="62" spans="1:30" ht="14.25">
      <c r="A62" s="172">
        <v>25</v>
      </c>
      <c r="B62" s="177" t="s">
        <v>91</v>
      </c>
      <c r="C62" s="177" t="s">
        <v>76</v>
      </c>
      <c r="G62" s="152">
        <v>1</v>
      </c>
      <c r="H62" s="152">
        <v>4</v>
      </c>
      <c r="J62" s="152">
        <v>1</v>
      </c>
      <c r="K62" s="153">
        <v>1</v>
      </c>
      <c r="L62" s="318">
        <v>2</v>
      </c>
      <c r="N62" s="152">
        <v>3</v>
      </c>
      <c r="O62" s="152" t="s">
        <v>1</v>
      </c>
      <c r="P62" s="318">
        <v>5</v>
      </c>
      <c r="R62" s="152">
        <v>11</v>
      </c>
      <c r="S62" s="152" t="s">
        <v>1</v>
      </c>
      <c r="T62" s="318">
        <v>18</v>
      </c>
      <c r="V62" s="152">
        <v>-7</v>
      </c>
      <c r="Z62" s="173">
        <v>3</v>
      </c>
      <c r="AA62" s="173"/>
      <c r="AB62" s="178">
        <v>11</v>
      </c>
      <c r="AC62" s="173" t="s">
        <v>1</v>
      </c>
      <c r="AD62" s="324">
        <v>18</v>
      </c>
    </row>
    <row r="63" spans="1:30" ht="14.25">
      <c r="A63" s="172">
        <v>26</v>
      </c>
      <c r="B63" s="177" t="s">
        <v>88</v>
      </c>
      <c r="C63" s="177" t="s">
        <v>141</v>
      </c>
      <c r="G63" s="152">
        <v>1</v>
      </c>
      <c r="H63" s="152">
        <v>4</v>
      </c>
      <c r="J63" s="152">
        <v>1</v>
      </c>
      <c r="K63" s="153">
        <v>0</v>
      </c>
      <c r="L63" s="318">
        <v>3</v>
      </c>
      <c r="N63" s="152">
        <v>2</v>
      </c>
      <c r="O63" s="152" t="s">
        <v>1</v>
      </c>
      <c r="P63" s="318">
        <v>6</v>
      </c>
      <c r="R63" s="152">
        <v>22</v>
      </c>
      <c r="S63" s="152" t="s">
        <v>1</v>
      </c>
      <c r="T63" s="318">
        <v>21</v>
      </c>
      <c r="V63" s="152">
        <v>1</v>
      </c>
      <c r="Z63" s="173">
        <v>2</v>
      </c>
      <c r="AA63" s="173"/>
      <c r="AB63" s="178">
        <v>22</v>
      </c>
      <c r="AC63" s="173" t="s">
        <v>1</v>
      </c>
      <c r="AD63" s="324">
        <v>21</v>
      </c>
    </row>
    <row r="64" spans="1:30" ht="14.25">
      <c r="A64" s="172">
        <v>27</v>
      </c>
      <c r="B64" s="177" t="s">
        <v>120</v>
      </c>
      <c r="C64" s="177" t="s">
        <v>77</v>
      </c>
      <c r="G64" s="152">
        <v>2</v>
      </c>
      <c r="H64" s="152">
        <v>8</v>
      </c>
      <c r="J64" s="152">
        <v>0</v>
      </c>
      <c r="K64" s="153">
        <v>1</v>
      </c>
      <c r="L64" s="318">
        <v>7</v>
      </c>
      <c r="N64" s="152">
        <v>1</v>
      </c>
      <c r="O64" s="152" t="s">
        <v>1</v>
      </c>
      <c r="P64" s="318">
        <v>15</v>
      </c>
      <c r="R64" s="152">
        <v>23</v>
      </c>
      <c r="S64" s="152" t="s">
        <v>1</v>
      </c>
      <c r="T64" s="318">
        <v>48</v>
      </c>
      <c r="V64" s="152">
        <v>-25</v>
      </c>
      <c r="Z64" s="173">
        <v>0.5</v>
      </c>
      <c r="AA64" s="173"/>
      <c r="AB64" s="178">
        <v>11.5</v>
      </c>
      <c r="AC64" s="173" t="s">
        <v>1</v>
      </c>
      <c r="AD64" s="324">
        <v>24</v>
      </c>
    </row>
    <row r="65" spans="1:30" ht="14.25">
      <c r="A65" s="172">
        <v>28</v>
      </c>
      <c r="B65" s="177" t="s">
        <v>109</v>
      </c>
      <c r="C65" s="177" t="s">
        <v>141</v>
      </c>
      <c r="G65" s="152">
        <v>1</v>
      </c>
      <c r="H65" s="152">
        <v>4</v>
      </c>
      <c r="J65" s="152">
        <v>0</v>
      </c>
      <c r="K65" s="153">
        <v>0</v>
      </c>
      <c r="L65" s="318">
        <v>4</v>
      </c>
      <c r="N65" s="152">
        <v>0</v>
      </c>
      <c r="O65" s="152" t="s">
        <v>1</v>
      </c>
      <c r="P65" s="318">
        <v>8</v>
      </c>
      <c r="R65" s="152">
        <v>0</v>
      </c>
      <c r="S65" s="152" t="s">
        <v>1</v>
      </c>
      <c r="T65" s="318">
        <v>20</v>
      </c>
      <c r="V65" s="152">
        <v>-20</v>
      </c>
      <c r="Z65" s="173">
        <v>0</v>
      </c>
      <c r="AA65" s="173"/>
      <c r="AB65" s="178">
        <v>0</v>
      </c>
      <c r="AC65" s="173" t="s">
        <v>1</v>
      </c>
      <c r="AD65" s="324">
        <v>20</v>
      </c>
    </row>
    <row r="66" spans="1:30" ht="14.25">
      <c r="A66" s="172">
        <v>29</v>
      </c>
      <c r="B66" s="177" t="s">
        <v>110</v>
      </c>
      <c r="C66" s="177" t="s">
        <v>141</v>
      </c>
      <c r="G66" s="152">
        <v>1</v>
      </c>
      <c r="H66" s="152">
        <v>4</v>
      </c>
      <c r="J66" s="152">
        <v>0</v>
      </c>
      <c r="K66" s="153">
        <v>0</v>
      </c>
      <c r="L66" s="318">
        <v>4</v>
      </c>
      <c r="N66" s="152">
        <v>0</v>
      </c>
      <c r="O66" s="152" t="s">
        <v>1</v>
      </c>
      <c r="P66" s="318">
        <v>8</v>
      </c>
      <c r="R66" s="152">
        <v>0</v>
      </c>
      <c r="S66" s="152" t="s">
        <v>1</v>
      </c>
      <c r="T66" s="318">
        <v>20</v>
      </c>
      <c r="V66" s="152">
        <v>-20</v>
      </c>
      <c r="Z66" s="173">
        <v>0</v>
      </c>
      <c r="AA66" s="173"/>
      <c r="AB66" s="178">
        <v>0</v>
      </c>
      <c r="AC66" s="173" t="s">
        <v>1</v>
      </c>
      <c r="AD66" s="324">
        <v>20</v>
      </c>
    </row>
    <row r="67" spans="1:30" ht="14.25">
      <c r="A67" s="172">
        <v>30</v>
      </c>
      <c r="B67" s="177" t="s">
        <v>111</v>
      </c>
      <c r="C67" s="177" t="s">
        <v>141</v>
      </c>
      <c r="G67" s="152">
        <v>1</v>
      </c>
      <c r="H67" s="152">
        <v>4</v>
      </c>
      <c r="J67" s="152">
        <v>0</v>
      </c>
      <c r="K67" s="153">
        <v>0</v>
      </c>
      <c r="L67" s="318">
        <v>4</v>
      </c>
      <c r="N67" s="152">
        <v>0</v>
      </c>
      <c r="O67" s="152" t="s">
        <v>1</v>
      </c>
      <c r="P67" s="318">
        <v>8</v>
      </c>
      <c r="R67" s="152">
        <v>0</v>
      </c>
      <c r="S67" s="152" t="s">
        <v>1</v>
      </c>
      <c r="T67" s="318">
        <v>20</v>
      </c>
      <c r="V67" s="152">
        <v>-20</v>
      </c>
      <c r="Z67" s="173">
        <v>0</v>
      </c>
      <c r="AA67" s="173"/>
      <c r="AB67" s="178">
        <v>0</v>
      </c>
      <c r="AC67" s="173" t="s">
        <v>1</v>
      </c>
      <c r="AD67" s="324">
        <v>20</v>
      </c>
    </row>
    <row r="68" spans="1:30" ht="14.25">
      <c r="A68" s="172">
        <v>31</v>
      </c>
      <c r="B68" s="177" t="s">
        <v>112</v>
      </c>
      <c r="C68" s="177" t="s">
        <v>141</v>
      </c>
      <c r="G68" s="152">
        <v>1</v>
      </c>
      <c r="H68" s="152">
        <v>4</v>
      </c>
      <c r="J68" s="152">
        <v>0</v>
      </c>
      <c r="K68" s="153">
        <v>0</v>
      </c>
      <c r="L68" s="318">
        <v>4</v>
      </c>
      <c r="N68" s="152">
        <v>0</v>
      </c>
      <c r="O68" s="152" t="s">
        <v>1</v>
      </c>
      <c r="P68" s="318">
        <v>8</v>
      </c>
      <c r="R68" s="152">
        <v>0</v>
      </c>
      <c r="S68" s="152" t="s">
        <v>1</v>
      </c>
      <c r="T68" s="318">
        <v>20</v>
      </c>
      <c r="V68" s="152">
        <v>-20</v>
      </c>
      <c r="Z68" s="173">
        <v>0</v>
      </c>
      <c r="AA68" s="173"/>
      <c r="AB68" s="178">
        <v>0</v>
      </c>
      <c r="AC68" s="173" t="s">
        <v>1</v>
      </c>
      <c r="AD68" s="324">
        <v>20</v>
      </c>
    </row>
    <row r="69" spans="1:30" ht="14.25">
      <c r="A69" s="172">
        <v>32</v>
      </c>
      <c r="B69" s="177" t="s">
        <v>104</v>
      </c>
      <c r="C69" s="177" t="s">
        <v>141</v>
      </c>
      <c r="G69" s="152">
        <v>1</v>
      </c>
      <c r="H69" s="152">
        <v>4</v>
      </c>
      <c r="J69" s="152">
        <v>0</v>
      </c>
      <c r="K69" s="153">
        <v>0</v>
      </c>
      <c r="L69" s="318">
        <v>4</v>
      </c>
      <c r="N69" s="152">
        <v>0</v>
      </c>
      <c r="O69" s="152" t="s">
        <v>1</v>
      </c>
      <c r="P69" s="318">
        <v>8</v>
      </c>
      <c r="R69" s="152">
        <v>0</v>
      </c>
      <c r="S69" s="152" t="s">
        <v>1</v>
      </c>
      <c r="T69" s="318">
        <v>20</v>
      </c>
      <c r="V69" s="152">
        <v>-20</v>
      </c>
      <c r="Z69" s="173">
        <v>0</v>
      </c>
      <c r="AA69" s="173"/>
      <c r="AB69" s="178">
        <v>0</v>
      </c>
      <c r="AC69" s="173" t="s">
        <v>1</v>
      </c>
      <c r="AD69" s="324">
        <v>20</v>
      </c>
    </row>
    <row r="70" spans="1:30" ht="14.25">
      <c r="A70" s="172">
        <v>33</v>
      </c>
      <c r="B70" s="177" t="s">
        <v>103</v>
      </c>
      <c r="C70" s="177" t="s">
        <v>141</v>
      </c>
      <c r="G70" s="152">
        <v>1</v>
      </c>
      <c r="H70" s="152">
        <v>4</v>
      </c>
      <c r="J70" s="152">
        <v>0</v>
      </c>
      <c r="K70" s="153">
        <v>0</v>
      </c>
      <c r="L70" s="318">
        <v>4</v>
      </c>
      <c r="N70" s="152">
        <v>0</v>
      </c>
      <c r="O70" s="152" t="s">
        <v>1</v>
      </c>
      <c r="P70" s="318">
        <v>8</v>
      </c>
      <c r="R70" s="152">
        <v>0</v>
      </c>
      <c r="S70" s="152" t="s">
        <v>1</v>
      </c>
      <c r="T70" s="318">
        <v>20</v>
      </c>
      <c r="V70" s="152">
        <v>-20</v>
      </c>
      <c r="Z70" s="173">
        <v>0</v>
      </c>
      <c r="AA70" s="173"/>
      <c r="AB70" s="178">
        <v>0</v>
      </c>
      <c r="AC70" s="173" t="s">
        <v>1</v>
      </c>
      <c r="AD70" s="324">
        <v>20</v>
      </c>
    </row>
    <row r="71" spans="1:30" ht="14.25">
      <c r="A71" s="172">
        <v>34</v>
      </c>
      <c r="B71" s="177" t="s">
        <v>102</v>
      </c>
      <c r="C71" s="177" t="s">
        <v>141</v>
      </c>
      <c r="G71" s="152">
        <v>1</v>
      </c>
      <c r="H71" s="152">
        <v>4</v>
      </c>
      <c r="J71" s="152">
        <v>0</v>
      </c>
      <c r="K71" s="153">
        <v>0</v>
      </c>
      <c r="L71" s="318">
        <v>4</v>
      </c>
      <c r="N71" s="152">
        <v>0</v>
      </c>
      <c r="O71" s="152" t="s">
        <v>1</v>
      </c>
      <c r="P71" s="318">
        <v>8</v>
      </c>
      <c r="R71" s="152">
        <v>0</v>
      </c>
      <c r="S71" s="152" t="s">
        <v>1</v>
      </c>
      <c r="T71" s="318">
        <v>20</v>
      </c>
      <c r="V71" s="152">
        <v>-20</v>
      </c>
      <c r="Z71" s="173">
        <v>0</v>
      </c>
      <c r="AA71" s="173"/>
      <c r="AB71" s="178">
        <v>0</v>
      </c>
      <c r="AC71" s="173" t="s">
        <v>1</v>
      </c>
      <c r="AD71" s="324">
        <v>20</v>
      </c>
    </row>
    <row r="72" spans="1:30" ht="14.25">
      <c r="A72" s="172">
        <v>35</v>
      </c>
      <c r="B72" s="177" t="s">
        <v>101</v>
      </c>
      <c r="C72" s="177" t="s">
        <v>141</v>
      </c>
      <c r="G72" s="152">
        <v>1</v>
      </c>
      <c r="H72" s="152">
        <v>4</v>
      </c>
      <c r="J72" s="152">
        <v>0</v>
      </c>
      <c r="K72" s="153">
        <v>0</v>
      </c>
      <c r="L72" s="318">
        <v>4</v>
      </c>
      <c r="N72" s="152">
        <v>0</v>
      </c>
      <c r="O72" s="152" t="s">
        <v>1</v>
      </c>
      <c r="P72" s="318">
        <v>8</v>
      </c>
      <c r="R72" s="152">
        <v>0</v>
      </c>
      <c r="S72" s="152" t="s">
        <v>1</v>
      </c>
      <c r="T72" s="318">
        <v>20</v>
      </c>
      <c r="V72" s="152">
        <v>-20</v>
      </c>
      <c r="Z72" s="173">
        <v>0</v>
      </c>
      <c r="AA72" s="173"/>
      <c r="AB72" s="178">
        <v>0</v>
      </c>
      <c r="AC72" s="173" t="s">
        <v>1</v>
      </c>
      <c r="AD72" s="324">
        <v>20</v>
      </c>
    </row>
    <row r="73" spans="1:29" ht="14.25">
      <c r="A73" s="172"/>
      <c r="B73" s="177"/>
      <c r="C73" s="177"/>
      <c r="AA73" s="173"/>
      <c r="AB73" s="178"/>
      <c r="AC73" s="173"/>
    </row>
    <row r="74" spans="1:29" ht="14.25">
      <c r="A74" s="172"/>
      <c r="B74" s="177"/>
      <c r="C74" s="177"/>
      <c r="AA74" s="173"/>
      <c r="AB74" s="178"/>
      <c r="AC74" s="173"/>
    </row>
    <row r="75" spans="1:29" ht="14.25">
      <c r="A75" s="172"/>
      <c r="B75" s="177"/>
      <c r="C75" s="177"/>
      <c r="AA75" s="173"/>
      <c r="AB75" s="178"/>
      <c r="AC75" s="173"/>
    </row>
    <row r="76" spans="1:29" ht="14.25">
      <c r="A76" s="172"/>
      <c r="B76" s="177"/>
      <c r="C76" s="177"/>
      <c r="AA76" s="173"/>
      <c r="AB76" s="178"/>
      <c r="AC76" s="173"/>
    </row>
    <row r="77" spans="1:29" ht="14.25">
      <c r="A77" s="172"/>
      <c r="B77" s="177"/>
      <c r="C77" s="177"/>
      <c r="AA77" s="173"/>
      <c r="AB77" s="178"/>
      <c r="AC77" s="173"/>
    </row>
    <row r="78" spans="1:29" ht="14.25">
      <c r="A78" s="172"/>
      <c r="B78" s="177"/>
      <c r="C78" s="177"/>
      <c r="AA78" s="173"/>
      <c r="AB78" s="178"/>
      <c r="AC78" s="173"/>
    </row>
    <row r="79" spans="1:29" ht="14.25">
      <c r="A79" s="172"/>
      <c r="B79" s="177"/>
      <c r="C79" s="177"/>
      <c r="AA79" s="173"/>
      <c r="AB79" s="178"/>
      <c r="AC79" s="173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F9"/>
  <sheetViews>
    <sheetView zoomScale="167" zoomScaleNormal="167" zoomScalePageLayoutView="0" workbookViewId="0" topLeftCell="A1">
      <selection activeCell="B7" sqref="B7"/>
    </sheetView>
  </sheetViews>
  <sheetFormatPr defaultColWidth="12.57421875" defaultRowHeight="12.75"/>
  <cols>
    <col min="1" max="1" width="27.140625" style="206" bestFit="1" customWidth="1"/>
    <col min="2" max="5" width="8.140625" style="206" customWidth="1"/>
    <col min="6" max="6" width="7.00390625" style="206" customWidth="1"/>
    <col min="7" max="16384" width="12.57421875" style="206" customWidth="1"/>
  </cols>
  <sheetData>
    <row r="1" ht="33.75">
      <c r="B1" s="216" t="s">
        <v>79</v>
      </c>
    </row>
    <row r="2" spans="1:6" ht="17.25" customHeight="1">
      <c r="A2" s="204"/>
      <c r="B2" s="205"/>
      <c r="C2" s="205"/>
      <c r="D2" s="205"/>
      <c r="E2" s="205"/>
      <c r="F2" s="205"/>
    </row>
    <row r="3" spans="1:6" ht="142.5">
      <c r="A3" s="215"/>
      <c r="B3" s="207" t="s">
        <v>141</v>
      </c>
      <c r="C3" s="207" t="s">
        <v>76</v>
      </c>
      <c r="D3" s="207" t="s">
        <v>78</v>
      </c>
      <c r="E3" s="207" t="s">
        <v>77</v>
      </c>
      <c r="F3" s="208"/>
    </row>
    <row r="4" spans="1:6" ht="30" customHeight="1">
      <c r="A4" s="209" t="s">
        <v>141</v>
      </c>
      <c r="B4" s="210"/>
      <c r="C4" s="312" t="s">
        <v>95</v>
      </c>
      <c r="D4" s="279" t="s">
        <v>108</v>
      </c>
      <c r="E4" s="312" t="s">
        <v>108</v>
      </c>
      <c r="F4" s="217"/>
    </row>
    <row r="5" spans="1:6" ht="30" customHeight="1">
      <c r="A5" s="209" t="s">
        <v>76</v>
      </c>
      <c r="B5" s="279" t="s">
        <v>96</v>
      </c>
      <c r="C5" s="211"/>
      <c r="D5" s="312" t="s">
        <v>132</v>
      </c>
      <c r="E5" s="279" t="s">
        <v>126</v>
      </c>
      <c r="F5" s="217"/>
    </row>
    <row r="6" spans="1:6" ht="30" customHeight="1">
      <c r="A6" s="209" t="s">
        <v>78</v>
      </c>
      <c r="B6" s="312" t="s">
        <v>107</v>
      </c>
      <c r="C6" s="279" t="s">
        <v>133</v>
      </c>
      <c r="D6" s="211"/>
      <c r="E6" s="312" t="s">
        <v>137</v>
      </c>
      <c r="F6" s="217"/>
    </row>
    <row r="7" spans="1:6" ht="30" customHeight="1">
      <c r="A7" s="209" t="s">
        <v>77</v>
      </c>
      <c r="B7" s="279" t="s">
        <v>107</v>
      </c>
      <c r="C7" s="312" t="s">
        <v>125</v>
      </c>
      <c r="D7" s="279" t="s">
        <v>138</v>
      </c>
      <c r="E7" s="211"/>
      <c r="F7" s="217"/>
    </row>
    <row r="8" spans="2:5" ht="25.5">
      <c r="B8" s="218"/>
      <c r="C8" s="218"/>
      <c r="D8" s="218"/>
      <c r="E8" s="218"/>
    </row>
    <row r="9" spans="2:4" ht="14.25">
      <c r="B9" s="212"/>
      <c r="C9" s="213" t="s">
        <v>34</v>
      </c>
      <c r="D9" s="214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123" bestFit="1" customWidth="1"/>
    <col min="2" max="2" width="23.00390625" style="123" bestFit="1" customWidth="1"/>
    <col min="3" max="3" width="24.140625" style="123" bestFit="1" customWidth="1"/>
    <col min="4" max="4" width="21.28125" style="123" bestFit="1" customWidth="1"/>
    <col min="5" max="5" width="23.140625" style="123" bestFit="1" customWidth="1"/>
    <col min="6" max="6" width="17.8515625" style="123" bestFit="1" customWidth="1"/>
    <col min="7" max="16384" width="11.421875" style="123" customWidth="1"/>
  </cols>
  <sheetData>
    <row r="1" spans="1:6" ht="12.75">
      <c r="A1" s="123">
        <v>4</v>
      </c>
      <c r="B1" s="123">
        <v>1</v>
      </c>
      <c r="C1" s="123">
        <v>12</v>
      </c>
      <c r="D1" s="123">
        <v>8</v>
      </c>
      <c r="E1" s="123">
        <v>6</v>
      </c>
      <c r="F1" s="123">
        <v>9</v>
      </c>
    </row>
    <row r="2" spans="1:6" ht="12.75">
      <c r="A2" s="123" t="s">
        <v>141</v>
      </c>
      <c r="B2" s="123" t="s">
        <v>16</v>
      </c>
      <c r="C2" s="123" t="s">
        <v>141</v>
      </c>
      <c r="D2" s="123" t="s">
        <v>77</v>
      </c>
      <c r="E2" s="123" t="s">
        <v>76</v>
      </c>
      <c r="F2" s="123" t="s">
        <v>78</v>
      </c>
    </row>
    <row r="3" spans="1:6" ht="12.75">
      <c r="A3" s="123" t="s">
        <v>77</v>
      </c>
      <c r="B3" s="123" t="s">
        <v>79</v>
      </c>
      <c r="C3" s="123" t="s">
        <v>109</v>
      </c>
      <c r="D3" s="123" t="s">
        <v>113</v>
      </c>
      <c r="E3" s="123" t="s">
        <v>89</v>
      </c>
      <c r="F3" s="123" t="s">
        <v>128</v>
      </c>
    </row>
    <row r="4" spans="1:6" ht="12.75">
      <c r="A4" s="123" t="s">
        <v>76</v>
      </c>
      <c r="C4" s="123" t="s">
        <v>110</v>
      </c>
      <c r="D4" s="123" t="s">
        <v>114</v>
      </c>
      <c r="E4" s="123" t="s">
        <v>122</v>
      </c>
      <c r="F4" s="123" t="s">
        <v>129</v>
      </c>
    </row>
    <row r="5" spans="1:6" ht="12.75">
      <c r="A5" s="123" t="s">
        <v>78</v>
      </c>
      <c r="C5" s="123" t="s">
        <v>111</v>
      </c>
      <c r="D5" s="123" t="s">
        <v>115</v>
      </c>
      <c r="E5" s="123" t="s">
        <v>92</v>
      </c>
      <c r="F5" s="123" t="s">
        <v>130</v>
      </c>
    </row>
    <row r="6" spans="3:6" ht="12.75">
      <c r="C6" s="123" t="s">
        <v>112</v>
      </c>
      <c r="D6" s="123" t="s">
        <v>116</v>
      </c>
      <c r="E6" s="123" t="s">
        <v>121</v>
      </c>
      <c r="F6" s="123" t="s">
        <v>134</v>
      </c>
    </row>
    <row r="7" spans="3:6" ht="12.75">
      <c r="C7" s="123" t="s">
        <v>104</v>
      </c>
      <c r="D7" s="123" t="s">
        <v>120</v>
      </c>
      <c r="E7" s="123" t="s">
        <v>91</v>
      </c>
      <c r="F7" s="123" t="s">
        <v>127</v>
      </c>
    </row>
    <row r="8" spans="3:6" ht="12.75">
      <c r="C8" s="123" t="s">
        <v>103</v>
      </c>
      <c r="D8" s="123" t="s">
        <v>119</v>
      </c>
      <c r="E8" s="123" t="s">
        <v>90</v>
      </c>
      <c r="F8" s="123" t="s">
        <v>100</v>
      </c>
    </row>
    <row r="9" spans="3:6" ht="12.75">
      <c r="C9" s="123" t="s">
        <v>102</v>
      </c>
      <c r="D9" s="123" t="s">
        <v>118</v>
      </c>
      <c r="F9" s="123" t="s">
        <v>99</v>
      </c>
    </row>
    <row r="10" spans="3:6" ht="12.75">
      <c r="C10" s="123" t="s">
        <v>101</v>
      </c>
      <c r="D10" s="123" t="s">
        <v>117</v>
      </c>
      <c r="F10" s="123" t="s">
        <v>98</v>
      </c>
    </row>
    <row r="11" spans="3:6" ht="12.75">
      <c r="C11" s="123" t="s">
        <v>88</v>
      </c>
      <c r="F11" s="123" t="s">
        <v>97</v>
      </c>
    </row>
    <row r="12" ht="12.75">
      <c r="C12" s="123" t="s">
        <v>87</v>
      </c>
    </row>
    <row r="13" ht="12.75">
      <c r="C13" s="123" t="s">
        <v>86</v>
      </c>
    </row>
    <row r="14" ht="12.75">
      <c r="C14" s="123" t="s">
        <v>85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1">
      <selection activeCell="A44" sqref="A44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36</v>
      </c>
      <c r="C1" s="226"/>
    </row>
    <row r="2" spans="1:3" ht="23.25">
      <c r="A2" s="227"/>
      <c r="B2" s="228" t="s">
        <v>37</v>
      </c>
      <c r="C2" s="229"/>
    </row>
    <row r="3" spans="1:3" ht="15.75">
      <c r="A3" s="230"/>
      <c r="B3" s="231" t="s">
        <v>38</v>
      </c>
      <c r="C3" s="232"/>
    </row>
    <row r="4" spans="1:3" ht="12.75">
      <c r="A4" s="233"/>
      <c r="B4" s="234" t="s">
        <v>39</v>
      </c>
      <c r="C4" s="235"/>
    </row>
    <row r="5" spans="1:3" ht="10.5" customHeight="1">
      <c r="A5" s="236"/>
      <c r="B5" s="234" t="s">
        <v>40</v>
      </c>
      <c r="C5" s="237"/>
    </row>
    <row r="6" spans="1:3" ht="10.5" customHeight="1">
      <c r="A6" s="236"/>
      <c r="B6" s="234" t="s">
        <v>41</v>
      </c>
      <c r="C6" s="237"/>
    </row>
    <row r="7" spans="1:3" ht="10.5" customHeight="1">
      <c r="A7" s="236"/>
      <c r="B7" s="234" t="s">
        <v>42</v>
      </c>
      <c r="C7" s="237"/>
    </row>
    <row r="8" spans="1:3" ht="10.5" customHeight="1">
      <c r="A8" s="236"/>
      <c r="B8" s="238" t="s">
        <v>43</v>
      </c>
      <c r="C8" s="237"/>
    </row>
    <row r="9" spans="1:3" ht="10.5" customHeight="1" thickBot="1">
      <c r="A9" s="239"/>
      <c r="B9" s="240"/>
      <c r="C9" s="241"/>
    </row>
    <row r="10" spans="1:6" ht="27.75" customHeight="1" thickTop="1">
      <c r="A10" s="361" t="s">
        <v>44</v>
      </c>
      <c r="B10" s="362"/>
      <c r="C10" s="363"/>
      <c r="D10" s="242"/>
      <c r="E10" s="242"/>
      <c r="F10" s="242"/>
    </row>
    <row r="11" spans="1:6" ht="6" customHeight="1">
      <c r="A11" s="243"/>
      <c r="B11" s="244"/>
      <c r="C11" s="245"/>
      <c r="D11" s="244"/>
      <c r="E11" s="246"/>
      <c r="F11" s="246"/>
    </row>
    <row r="12" spans="1:6" s="252" customFormat="1" ht="15.75" customHeight="1">
      <c r="A12" s="247" t="s">
        <v>45</v>
      </c>
      <c r="B12" s="248" t="s">
        <v>46</v>
      </c>
      <c r="C12" s="249" t="s">
        <v>47</v>
      </c>
      <c r="D12" s="250"/>
      <c r="E12" s="251"/>
      <c r="F12" s="251"/>
    </row>
    <row r="13" spans="1:6" ht="12.75">
      <c r="A13" s="253" t="s">
        <v>48</v>
      </c>
      <c r="B13" s="124" t="s">
        <v>49</v>
      </c>
      <c r="C13" s="254" t="s">
        <v>39</v>
      </c>
      <c r="D13" s="255"/>
      <c r="E13" s="256"/>
      <c r="F13" s="256"/>
    </row>
    <row r="14" spans="1:6" ht="12.75">
      <c r="A14" s="253" t="s">
        <v>50</v>
      </c>
      <c r="B14" s="124" t="s">
        <v>51</v>
      </c>
      <c r="C14" s="254" t="s">
        <v>52</v>
      </c>
      <c r="D14" s="255"/>
      <c r="E14" s="256"/>
      <c r="F14" s="256"/>
    </row>
    <row r="15" spans="1:6" ht="12.75">
      <c r="A15" s="253" t="s">
        <v>53</v>
      </c>
      <c r="B15" s="124" t="s">
        <v>54</v>
      </c>
      <c r="C15" s="254" t="s">
        <v>55</v>
      </c>
      <c r="D15" s="255"/>
      <c r="E15" s="256"/>
      <c r="F15" s="256"/>
    </row>
    <row r="16" spans="1:6" ht="12.75">
      <c r="A16" s="253" t="s">
        <v>56</v>
      </c>
      <c r="B16" s="124" t="s">
        <v>57</v>
      </c>
      <c r="C16" s="254" t="s">
        <v>58</v>
      </c>
      <c r="D16" s="255"/>
      <c r="E16" s="256"/>
      <c r="F16" s="256"/>
    </row>
    <row r="17" spans="1:6" ht="12.75">
      <c r="A17" s="253" t="s">
        <v>59</v>
      </c>
      <c r="B17" s="124" t="s">
        <v>60</v>
      </c>
      <c r="C17" s="254" t="s">
        <v>61</v>
      </c>
      <c r="D17" s="255"/>
      <c r="E17" s="256"/>
      <c r="F17" s="256"/>
    </row>
    <row r="18" spans="1:6" ht="13.5" thickBot="1">
      <c r="A18" s="271" t="s">
        <v>62</v>
      </c>
      <c r="B18" s="272" t="s">
        <v>63</v>
      </c>
      <c r="C18" s="273" t="s">
        <v>64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4" t="s">
        <v>73</v>
      </c>
      <c r="B20" s="364"/>
      <c r="C20" s="364"/>
    </row>
    <row r="21" spans="1:3" ht="16.5" thickBot="1">
      <c r="A21" s="257" t="s">
        <v>65</v>
      </c>
      <c r="B21" s="258" t="s">
        <v>66</v>
      </c>
      <c r="C21" s="259" t="s">
        <v>67</v>
      </c>
    </row>
    <row r="22" spans="1:4" s="262" customFormat="1" ht="13.5" customHeight="1">
      <c r="A22" s="260" t="s">
        <v>141</v>
      </c>
      <c r="B22" s="261"/>
      <c r="C22" s="260" t="s">
        <v>74</v>
      </c>
      <c r="D22"/>
    </row>
    <row r="23" spans="1:4" s="262" customFormat="1" ht="13.5" customHeight="1">
      <c r="A23" s="263"/>
      <c r="B23" s="261"/>
      <c r="C23" s="263" t="s">
        <v>28</v>
      </c>
      <c r="D23"/>
    </row>
    <row r="24" spans="1:4" s="262" customFormat="1" ht="13.5" customHeight="1">
      <c r="A24" s="263" t="s">
        <v>68</v>
      </c>
      <c r="B24" s="261"/>
      <c r="C24" s="263" t="s">
        <v>68</v>
      </c>
      <c r="D24"/>
    </row>
    <row r="25" spans="1:4" s="262" customFormat="1" ht="13.5" customHeight="1">
      <c r="A25" s="263" t="s">
        <v>69</v>
      </c>
      <c r="B25" s="261"/>
      <c r="C25" s="263" t="s">
        <v>69</v>
      </c>
      <c r="D25"/>
    </row>
    <row r="26" spans="1:4" s="262" customFormat="1" ht="13.5" customHeight="1">
      <c r="A26" s="263" t="s">
        <v>70</v>
      </c>
      <c r="B26" s="261"/>
      <c r="C26" s="263" t="s">
        <v>70</v>
      </c>
      <c r="D26"/>
    </row>
    <row r="27" spans="1:4" s="262" customFormat="1" ht="13.5" customHeight="1">
      <c r="A27" s="263" t="s">
        <v>71</v>
      </c>
      <c r="B27" s="261"/>
      <c r="C27" s="263" t="s">
        <v>71</v>
      </c>
      <c r="D27"/>
    </row>
    <row r="28" spans="1:4" s="262" customFormat="1" ht="13.5" customHeight="1">
      <c r="A28" s="264" t="s">
        <v>72</v>
      </c>
      <c r="B28" s="265"/>
      <c r="C28" s="264" t="s">
        <v>72</v>
      </c>
      <c r="D28"/>
    </row>
    <row r="29" spans="1:4" s="262" customFormat="1" ht="13.5" customHeight="1">
      <c r="A29" s="260" t="s">
        <v>76</v>
      </c>
      <c r="B29" s="261"/>
      <c r="C29" s="260" t="s">
        <v>74</v>
      </c>
      <c r="D29"/>
    </row>
    <row r="30" spans="1:4" s="262" customFormat="1" ht="13.5" customHeight="1">
      <c r="A30" s="263" t="s">
        <v>28</v>
      </c>
      <c r="B30" s="261"/>
      <c r="C30" s="263" t="s">
        <v>28</v>
      </c>
      <c r="D30"/>
    </row>
    <row r="31" spans="1:4" s="262" customFormat="1" ht="13.5" customHeight="1">
      <c r="A31" s="263" t="s">
        <v>68</v>
      </c>
      <c r="B31" s="261"/>
      <c r="C31" s="263" t="s">
        <v>68</v>
      </c>
      <c r="D31"/>
    </row>
    <row r="32" spans="1:3" s="262" customFormat="1" ht="13.5" customHeight="1">
      <c r="A32" s="263" t="s">
        <v>69</v>
      </c>
      <c r="B32" s="261"/>
      <c r="C32" s="263" t="s">
        <v>69</v>
      </c>
    </row>
    <row r="33" spans="1:3" s="262" customFormat="1" ht="13.5" customHeight="1">
      <c r="A33" s="263" t="s">
        <v>70</v>
      </c>
      <c r="B33" s="261"/>
      <c r="C33" s="263" t="s">
        <v>70</v>
      </c>
    </row>
    <row r="34" spans="1:3" s="262" customFormat="1" ht="13.5" customHeight="1">
      <c r="A34" s="263" t="s">
        <v>71</v>
      </c>
      <c r="B34" s="261"/>
      <c r="C34" s="263" t="s">
        <v>71</v>
      </c>
    </row>
    <row r="35" spans="1:3" s="262" customFormat="1" ht="13.5" customHeight="1">
      <c r="A35" s="264" t="s">
        <v>72</v>
      </c>
      <c r="B35" s="265"/>
      <c r="C35" s="264" t="s">
        <v>72</v>
      </c>
    </row>
    <row r="36" spans="1:3" s="262" customFormat="1" ht="13.5" customHeight="1">
      <c r="A36" s="260" t="s">
        <v>77</v>
      </c>
      <c r="B36" s="261"/>
      <c r="C36" s="260" t="s">
        <v>74</v>
      </c>
    </row>
    <row r="37" spans="1:3" s="262" customFormat="1" ht="13.5" customHeight="1">
      <c r="A37" s="263"/>
      <c r="B37" s="261"/>
      <c r="C37" s="263" t="s">
        <v>28</v>
      </c>
    </row>
    <row r="38" spans="1:3" s="262" customFormat="1" ht="13.5" customHeight="1">
      <c r="A38" s="263" t="s">
        <v>68</v>
      </c>
      <c r="B38" s="261"/>
      <c r="C38" s="263" t="s">
        <v>68</v>
      </c>
    </row>
    <row r="39" spans="1:3" s="262" customFormat="1" ht="13.5" customHeight="1">
      <c r="A39" s="263" t="s">
        <v>69</v>
      </c>
      <c r="B39" s="261"/>
      <c r="C39" s="263" t="s">
        <v>69</v>
      </c>
    </row>
    <row r="40" spans="1:3" s="262" customFormat="1" ht="13.5" customHeight="1">
      <c r="A40" s="263" t="s">
        <v>70</v>
      </c>
      <c r="B40" s="261"/>
      <c r="C40" s="263" t="s">
        <v>70</v>
      </c>
    </row>
    <row r="41" spans="1:3" s="262" customFormat="1" ht="13.5" customHeight="1">
      <c r="A41" s="263" t="s">
        <v>71</v>
      </c>
      <c r="B41" s="261"/>
      <c r="C41" s="263" t="s">
        <v>71</v>
      </c>
    </row>
    <row r="42" spans="1:3" s="262" customFormat="1" ht="13.5" customHeight="1">
      <c r="A42" s="264" t="s">
        <v>72</v>
      </c>
      <c r="B42" s="265"/>
      <c r="C42" s="264" t="s">
        <v>72</v>
      </c>
    </row>
    <row r="43" spans="1:3" s="262" customFormat="1" ht="13.5" customHeight="1">
      <c r="A43" s="260" t="s">
        <v>78</v>
      </c>
      <c r="B43" s="266"/>
      <c r="C43" s="260" t="s">
        <v>74</v>
      </c>
    </row>
    <row r="44" spans="1:3" s="262" customFormat="1" ht="13.5" customHeight="1">
      <c r="A44" s="263" t="s">
        <v>28</v>
      </c>
      <c r="B44" s="261"/>
      <c r="C44" s="263" t="s">
        <v>28</v>
      </c>
    </row>
    <row r="45" spans="1:3" s="262" customFormat="1" ht="13.5" customHeight="1">
      <c r="A45" s="263" t="s">
        <v>68</v>
      </c>
      <c r="B45" s="261"/>
      <c r="C45" s="263" t="s">
        <v>68</v>
      </c>
    </row>
    <row r="46" spans="1:3" s="262" customFormat="1" ht="13.5" customHeight="1">
      <c r="A46" s="263" t="s">
        <v>69</v>
      </c>
      <c r="B46" s="261"/>
      <c r="C46" s="263" t="s">
        <v>69</v>
      </c>
    </row>
    <row r="47" spans="1:3" s="262" customFormat="1" ht="13.5" customHeight="1">
      <c r="A47" s="263" t="s">
        <v>70</v>
      </c>
      <c r="B47" s="261"/>
      <c r="C47" s="263" t="s">
        <v>70</v>
      </c>
    </row>
    <row r="48" spans="1:3" s="262" customFormat="1" ht="13.5" customHeight="1">
      <c r="A48" s="263" t="s">
        <v>71</v>
      </c>
      <c r="B48" s="261"/>
      <c r="C48" s="263" t="s">
        <v>71</v>
      </c>
    </row>
    <row r="49" spans="1:3" s="262" customFormat="1" ht="13.5" customHeight="1">
      <c r="A49" s="264" t="s">
        <v>72</v>
      </c>
      <c r="B49" s="265"/>
      <c r="C49" s="264" t="s">
        <v>72</v>
      </c>
    </row>
    <row r="50" spans="1:3" s="262" customFormat="1" ht="13.5" customHeight="1">
      <c r="A50" s="260" t="s">
        <v>75</v>
      </c>
      <c r="B50" s="267"/>
      <c r="C50" s="260" t="s">
        <v>74</v>
      </c>
    </row>
    <row r="51" spans="1:3" s="262" customFormat="1" ht="13.5" customHeight="1">
      <c r="A51" s="263" t="s">
        <v>28</v>
      </c>
      <c r="B51" s="267"/>
      <c r="C51" s="263" t="s">
        <v>28</v>
      </c>
    </row>
    <row r="52" spans="1:3" s="262" customFormat="1" ht="13.5" customHeight="1">
      <c r="A52" s="263" t="s">
        <v>68</v>
      </c>
      <c r="B52" s="267"/>
      <c r="C52" s="263" t="s">
        <v>68</v>
      </c>
    </row>
    <row r="53" spans="1:3" s="262" customFormat="1" ht="13.5" customHeight="1">
      <c r="A53" s="263" t="s">
        <v>69</v>
      </c>
      <c r="B53" s="267"/>
      <c r="C53" s="263" t="s">
        <v>69</v>
      </c>
    </row>
    <row r="54" spans="1:3" s="262" customFormat="1" ht="13.5" customHeight="1">
      <c r="A54" s="263" t="s">
        <v>70</v>
      </c>
      <c r="B54" s="267"/>
      <c r="C54" s="263" t="s">
        <v>70</v>
      </c>
    </row>
    <row r="55" spans="1:3" s="262" customFormat="1" ht="13.5" customHeight="1">
      <c r="A55" s="263" t="s">
        <v>71</v>
      </c>
      <c r="B55" s="267"/>
      <c r="C55" s="263" t="s">
        <v>71</v>
      </c>
    </row>
    <row r="56" spans="1:3" s="262" customFormat="1" ht="13.5" customHeight="1">
      <c r="A56" s="264" t="s">
        <v>72</v>
      </c>
      <c r="B56" s="268"/>
      <c r="C56" s="264" t="s">
        <v>72</v>
      </c>
    </row>
    <row r="57" spans="1:3" s="262" customFormat="1" ht="13.5" customHeight="1">
      <c r="A57" s="260" t="s">
        <v>75</v>
      </c>
      <c r="B57" s="266"/>
      <c r="C57" s="260" t="s">
        <v>74</v>
      </c>
    </row>
    <row r="58" spans="1:3" s="262" customFormat="1" ht="13.5" customHeight="1">
      <c r="A58" s="263" t="s">
        <v>28</v>
      </c>
      <c r="B58" s="261"/>
      <c r="C58" s="263" t="s">
        <v>28</v>
      </c>
    </row>
    <row r="59" spans="1:3" s="262" customFormat="1" ht="13.5" customHeight="1">
      <c r="A59" s="263" t="s">
        <v>68</v>
      </c>
      <c r="B59" s="261"/>
      <c r="C59" s="263" t="s">
        <v>68</v>
      </c>
    </row>
    <row r="60" spans="1:3" s="262" customFormat="1" ht="13.5" customHeight="1">
      <c r="A60" s="263" t="s">
        <v>69</v>
      </c>
      <c r="B60" s="261"/>
      <c r="C60" s="263" t="s">
        <v>69</v>
      </c>
    </row>
    <row r="61" spans="1:3" s="262" customFormat="1" ht="13.5" customHeight="1">
      <c r="A61" s="263" t="s">
        <v>70</v>
      </c>
      <c r="B61" s="261"/>
      <c r="C61" s="263" t="s">
        <v>70</v>
      </c>
    </row>
    <row r="62" spans="1:3" s="262" customFormat="1" ht="13.5" customHeight="1">
      <c r="A62" s="263" t="s">
        <v>71</v>
      </c>
      <c r="B62" s="261"/>
      <c r="C62" s="263" t="s">
        <v>71</v>
      </c>
    </row>
    <row r="63" spans="1:3" s="262" customFormat="1" ht="13.5" customHeight="1">
      <c r="A63" s="264" t="s">
        <v>72</v>
      </c>
      <c r="B63" s="265"/>
      <c r="C63" s="264" t="s">
        <v>72</v>
      </c>
    </row>
    <row r="64" spans="1:3" s="262" customFormat="1" ht="13.5" customHeight="1">
      <c r="A64" s="260" t="s">
        <v>75</v>
      </c>
      <c r="B64" s="261"/>
      <c r="C64" s="260" t="s">
        <v>74</v>
      </c>
    </row>
    <row r="65" spans="1:3" s="262" customFormat="1" ht="13.5" customHeight="1">
      <c r="A65" s="263" t="s">
        <v>28</v>
      </c>
      <c r="B65" s="261"/>
      <c r="C65" s="263" t="s">
        <v>28</v>
      </c>
    </row>
    <row r="66" spans="1:3" s="262" customFormat="1" ht="13.5" customHeight="1">
      <c r="A66" s="263" t="s">
        <v>68</v>
      </c>
      <c r="B66" s="261"/>
      <c r="C66" s="263" t="s">
        <v>68</v>
      </c>
    </row>
    <row r="67" spans="1:3" s="262" customFormat="1" ht="13.5" customHeight="1">
      <c r="A67" s="263" t="s">
        <v>69</v>
      </c>
      <c r="B67" s="261"/>
      <c r="C67" s="263" t="s">
        <v>69</v>
      </c>
    </row>
    <row r="68" spans="1:3" s="262" customFormat="1" ht="13.5" customHeight="1">
      <c r="A68" s="263" t="s">
        <v>70</v>
      </c>
      <c r="B68" s="261"/>
      <c r="C68" s="263" t="s">
        <v>70</v>
      </c>
    </row>
    <row r="69" spans="1:3" s="262" customFormat="1" ht="13.5" customHeight="1">
      <c r="A69" s="263" t="s">
        <v>71</v>
      </c>
      <c r="B69" s="261"/>
      <c r="C69" s="263" t="s">
        <v>71</v>
      </c>
    </row>
    <row r="70" spans="1:3" s="262" customFormat="1" ht="13.5" customHeight="1">
      <c r="A70" s="264" t="s">
        <v>72</v>
      </c>
      <c r="B70" s="265"/>
      <c r="C70" s="264" t="s">
        <v>72</v>
      </c>
    </row>
    <row r="71" spans="1:5" s="262" customFormat="1" ht="13.5" customHeight="1">
      <c r="A71" s="260" t="s">
        <v>75</v>
      </c>
      <c r="B71" s="267"/>
      <c r="C71" s="260" t="s">
        <v>74</v>
      </c>
      <c r="E71"/>
    </row>
    <row r="72" spans="1:5" s="262" customFormat="1" ht="13.5" customHeight="1">
      <c r="A72" s="263" t="s">
        <v>28</v>
      </c>
      <c r="B72" s="269"/>
      <c r="C72" s="263" t="s">
        <v>28</v>
      </c>
      <c r="E72"/>
    </row>
    <row r="73" spans="1:5" s="262" customFormat="1" ht="13.5" customHeight="1">
      <c r="A73" s="263" t="s">
        <v>68</v>
      </c>
      <c r="B73" s="269"/>
      <c r="C73" s="263" t="s">
        <v>68</v>
      </c>
      <c r="E73"/>
    </row>
    <row r="74" spans="1:5" s="262" customFormat="1" ht="13.5" customHeight="1">
      <c r="A74" s="263" t="s">
        <v>69</v>
      </c>
      <c r="B74" s="269"/>
      <c r="C74" s="263" t="s">
        <v>69</v>
      </c>
      <c r="E74"/>
    </row>
    <row r="75" spans="1:5" s="262" customFormat="1" ht="13.5" customHeight="1">
      <c r="A75" s="263" t="s">
        <v>70</v>
      </c>
      <c r="B75" s="267"/>
      <c r="C75" s="263" t="s">
        <v>70</v>
      </c>
      <c r="E75"/>
    </row>
    <row r="76" spans="1:5" s="262" customFormat="1" ht="13.5" customHeight="1">
      <c r="A76" s="263" t="s">
        <v>71</v>
      </c>
      <c r="B76" s="267"/>
      <c r="C76" s="263" t="s">
        <v>71</v>
      </c>
      <c r="E76"/>
    </row>
    <row r="77" spans="1:5" s="262" customFormat="1" ht="13.5" customHeight="1">
      <c r="A77" s="264" t="s">
        <v>72</v>
      </c>
      <c r="B77" s="268"/>
      <c r="C77" s="264" t="s">
        <v>72</v>
      </c>
      <c r="E77"/>
    </row>
    <row r="78" spans="1:3" s="262" customFormat="1" ht="13.5" customHeight="1">
      <c r="A78" s="260" t="s">
        <v>75</v>
      </c>
      <c r="B78" s="266"/>
      <c r="C78" s="260" t="s">
        <v>74</v>
      </c>
    </row>
    <row r="79" spans="1:3" s="262" customFormat="1" ht="13.5" customHeight="1">
      <c r="A79" s="263" t="s">
        <v>28</v>
      </c>
      <c r="B79" s="261"/>
      <c r="C79" s="263" t="s">
        <v>28</v>
      </c>
    </row>
    <row r="80" spans="1:3" s="262" customFormat="1" ht="13.5" customHeight="1">
      <c r="A80" s="263" t="s">
        <v>68</v>
      </c>
      <c r="B80" s="261"/>
      <c r="C80" s="263" t="s">
        <v>68</v>
      </c>
    </row>
    <row r="81" spans="1:3" s="262" customFormat="1" ht="13.5" customHeight="1">
      <c r="A81" s="263" t="s">
        <v>69</v>
      </c>
      <c r="B81" s="261"/>
      <c r="C81" s="263" t="s">
        <v>69</v>
      </c>
    </row>
    <row r="82" spans="1:3" s="262" customFormat="1" ht="13.5" customHeight="1">
      <c r="A82" s="263" t="s">
        <v>70</v>
      </c>
      <c r="B82" s="261"/>
      <c r="C82" s="263" t="s">
        <v>70</v>
      </c>
    </row>
    <row r="83" spans="1:3" s="262" customFormat="1" ht="13.5" customHeight="1">
      <c r="A83" s="263" t="s">
        <v>71</v>
      </c>
      <c r="B83" s="261"/>
      <c r="C83" s="263" t="s">
        <v>71</v>
      </c>
    </row>
    <row r="84" spans="1:3" s="262" customFormat="1" ht="13.5" customHeight="1">
      <c r="A84" s="264" t="s">
        <v>72</v>
      </c>
      <c r="B84" s="265"/>
      <c r="C84" s="264" t="s">
        <v>72</v>
      </c>
    </row>
    <row r="85" spans="1:3" s="262" customFormat="1" ht="13.5" customHeight="1">
      <c r="A85" s="260" t="s">
        <v>75</v>
      </c>
      <c r="B85" s="261"/>
      <c r="C85" s="260" t="s">
        <v>74</v>
      </c>
    </row>
    <row r="86" spans="1:3" s="262" customFormat="1" ht="13.5" customHeight="1">
      <c r="A86" s="263" t="s">
        <v>28</v>
      </c>
      <c r="B86" s="261"/>
      <c r="C86" s="263" t="s">
        <v>28</v>
      </c>
    </row>
    <row r="87" spans="1:3" s="262" customFormat="1" ht="13.5" customHeight="1">
      <c r="A87" s="263" t="s">
        <v>68</v>
      </c>
      <c r="B87" s="261"/>
      <c r="C87" s="263" t="s">
        <v>68</v>
      </c>
    </row>
    <row r="88" spans="1:3" s="262" customFormat="1" ht="13.5" customHeight="1">
      <c r="A88" s="263" t="s">
        <v>69</v>
      </c>
      <c r="B88" s="261"/>
      <c r="C88" s="263" t="s">
        <v>69</v>
      </c>
    </row>
    <row r="89" spans="1:3" s="262" customFormat="1" ht="13.5" customHeight="1">
      <c r="A89" s="263" t="s">
        <v>70</v>
      </c>
      <c r="B89" s="261"/>
      <c r="C89" s="263" t="s">
        <v>70</v>
      </c>
    </row>
    <row r="90" spans="1:3" s="262" customFormat="1" ht="13.5" customHeight="1">
      <c r="A90" s="263" t="s">
        <v>71</v>
      </c>
      <c r="B90" s="261"/>
      <c r="C90" s="263" t="s">
        <v>71</v>
      </c>
    </row>
    <row r="91" spans="1:3" s="262" customFormat="1" ht="13.5" customHeight="1">
      <c r="A91" s="264" t="s">
        <v>72</v>
      </c>
      <c r="B91" s="265"/>
      <c r="C91" s="264" t="s">
        <v>72</v>
      </c>
    </row>
    <row r="92" spans="1:5" s="262" customFormat="1" ht="13.5" customHeight="1">
      <c r="A92" s="260" t="s">
        <v>75</v>
      </c>
      <c r="B92" s="267"/>
      <c r="C92" s="260" t="s">
        <v>74</v>
      </c>
      <c r="E92"/>
    </row>
    <row r="93" spans="1:5" s="262" customFormat="1" ht="13.5" customHeight="1">
      <c r="A93" s="263" t="s">
        <v>28</v>
      </c>
      <c r="B93" s="269"/>
      <c r="C93" s="263" t="s">
        <v>28</v>
      </c>
      <c r="E93"/>
    </row>
    <row r="94" spans="1:5" s="262" customFormat="1" ht="13.5" customHeight="1">
      <c r="A94" s="263" t="s">
        <v>68</v>
      </c>
      <c r="B94" s="269"/>
      <c r="C94" s="263" t="s">
        <v>68</v>
      </c>
      <c r="E94"/>
    </row>
    <row r="95" spans="1:5" s="262" customFormat="1" ht="13.5" customHeight="1">
      <c r="A95" s="263" t="s">
        <v>69</v>
      </c>
      <c r="B95" s="269"/>
      <c r="C95" s="263" t="s">
        <v>69</v>
      </c>
      <c r="E95"/>
    </row>
    <row r="96" spans="1:5" s="262" customFormat="1" ht="13.5" customHeight="1">
      <c r="A96" s="263" t="s">
        <v>70</v>
      </c>
      <c r="B96" s="267"/>
      <c r="C96" s="263" t="s">
        <v>70</v>
      </c>
      <c r="E96"/>
    </row>
    <row r="97" spans="1:5" s="262" customFormat="1" ht="13.5" customHeight="1">
      <c r="A97" s="263" t="s">
        <v>71</v>
      </c>
      <c r="B97" s="267"/>
      <c r="C97" s="263" t="s">
        <v>71</v>
      </c>
      <c r="E97"/>
    </row>
    <row r="98" spans="1:5" s="262" customFormat="1" ht="13.5" customHeight="1">
      <c r="A98" s="264" t="s">
        <v>72</v>
      </c>
      <c r="B98" s="268"/>
      <c r="C98" s="264" t="s">
        <v>72</v>
      </c>
      <c r="E98"/>
    </row>
    <row r="99" spans="1:3" s="262" customFormat="1" ht="13.5" customHeight="1">
      <c r="A99" s="260" t="s">
        <v>75</v>
      </c>
      <c r="B99" s="266"/>
      <c r="C99" s="260" t="s">
        <v>74</v>
      </c>
    </row>
    <row r="100" spans="1:3" s="262" customFormat="1" ht="13.5" customHeight="1">
      <c r="A100" s="263" t="s">
        <v>28</v>
      </c>
      <c r="B100" s="261"/>
      <c r="C100" s="263" t="s">
        <v>28</v>
      </c>
    </row>
    <row r="101" spans="1:3" s="262" customFormat="1" ht="13.5" customHeight="1">
      <c r="A101" s="263" t="s">
        <v>68</v>
      </c>
      <c r="B101" s="261"/>
      <c r="C101" s="263" t="s">
        <v>68</v>
      </c>
    </row>
    <row r="102" spans="1:3" s="262" customFormat="1" ht="13.5" customHeight="1">
      <c r="A102" s="263" t="s">
        <v>69</v>
      </c>
      <c r="B102" s="261"/>
      <c r="C102" s="263" t="s">
        <v>69</v>
      </c>
    </row>
    <row r="103" spans="1:3" s="262" customFormat="1" ht="13.5" customHeight="1">
      <c r="A103" s="263" t="s">
        <v>70</v>
      </c>
      <c r="B103" s="261"/>
      <c r="C103" s="263" t="s">
        <v>70</v>
      </c>
    </row>
    <row r="104" spans="1:3" s="262" customFormat="1" ht="13.5" customHeight="1">
      <c r="A104" s="263" t="s">
        <v>71</v>
      </c>
      <c r="B104" s="261"/>
      <c r="C104" s="263" t="s">
        <v>71</v>
      </c>
    </row>
    <row r="105" spans="1:3" s="262" customFormat="1" ht="13.5" customHeight="1">
      <c r="A105" s="264" t="s">
        <v>72</v>
      </c>
      <c r="B105" s="265"/>
      <c r="C105" s="264" t="s">
        <v>72</v>
      </c>
    </row>
    <row r="106" spans="1:3" s="262" customFormat="1" ht="13.5" customHeight="1">
      <c r="A106" s="260" t="s">
        <v>75</v>
      </c>
      <c r="B106" s="261"/>
      <c r="C106" s="260" t="s">
        <v>74</v>
      </c>
    </row>
    <row r="107" spans="1:3" s="262" customFormat="1" ht="13.5" customHeight="1">
      <c r="A107" s="263" t="s">
        <v>28</v>
      </c>
      <c r="B107" s="261"/>
      <c r="C107" s="263" t="s">
        <v>28</v>
      </c>
    </row>
    <row r="108" spans="1:3" s="262" customFormat="1" ht="13.5" customHeight="1">
      <c r="A108" s="263" t="s">
        <v>68</v>
      </c>
      <c r="B108" s="261"/>
      <c r="C108" s="263" t="s">
        <v>68</v>
      </c>
    </row>
    <row r="109" spans="1:3" s="262" customFormat="1" ht="13.5" customHeight="1">
      <c r="A109" s="263" t="s">
        <v>69</v>
      </c>
      <c r="B109" s="261"/>
      <c r="C109" s="263" t="s">
        <v>69</v>
      </c>
    </row>
    <row r="110" spans="1:3" s="262" customFormat="1" ht="13.5" customHeight="1">
      <c r="A110" s="263" t="s">
        <v>70</v>
      </c>
      <c r="B110" s="261"/>
      <c r="C110" s="263" t="s">
        <v>70</v>
      </c>
    </row>
    <row r="111" spans="1:3" s="262" customFormat="1" ht="13.5" customHeight="1">
      <c r="A111" s="263" t="s">
        <v>71</v>
      </c>
      <c r="B111" s="261"/>
      <c r="C111" s="263" t="s">
        <v>71</v>
      </c>
    </row>
    <row r="112" spans="1:3" s="262" customFormat="1" ht="13.5" customHeight="1">
      <c r="A112" s="264" t="s">
        <v>72</v>
      </c>
      <c r="B112" s="265"/>
      <c r="C112" s="264" t="s">
        <v>72</v>
      </c>
    </row>
    <row r="113" spans="1:5" s="262" customFormat="1" ht="13.5" customHeight="1">
      <c r="A113" s="260" t="s">
        <v>75</v>
      </c>
      <c r="B113" s="267"/>
      <c r="C113" s="260" t="s">
        <v>74</v>
      </c>
      <c r="E113"/>
    </row>
    <row r="114" spans="1:5" s="262" customFormat="1" ht="13.5" customHeight="1">
      <c r="A114" s="263" t="s">
        <v>28</v>
      </c>
      <c r="B114" s="269"/>
      <c r="C114" s="263" t="s">
        <v>28</v>
      </c>
      <c r="E114"/>
    </row>
    <row r="115" spans="1:5" s="262" customFormat="1" ht="13.5" customHeight="1">
      <c r="A115" s="263" t="s">
        <v>68</v>
      </c>
      <c r="B115" s="269"/>
      <c r="C115" s="263" t="s">
        <v>68</v>
      </c>
      <c r="E115"/>
    </row>
    <row r="116" spans="1:5" s="262" customFormat="1" ht="13.5" customHeight="1">
      <c r="A116" s="263" t="s">
        <v>69</v>
      </c>
      <c r="B116" s="269"/>
      <c r="C116" s="263" t="s">
        <v>69</v>
      </c>
      <c r="E116"/>
    </row>
    <row r="117" spans="1:5" s="262" customFormat="1" ht="13.5" customHeight="1">
      <c r="A117" s="263" t="s">
        <v>70</v>
      </c>
      <c r="B117" s="267"/>
      <c r="C117" s="263" t="s">
        <v>70</v>
      </c>
      <c r="E117"/>
    </row>
    <row r="118" spans="1:5" s="262" customFormat="1" ht="13.5" customHeight="1">
      <c r="A118" s="263" t="s">
        <v>71</v>
      </c>
      <c r="B118" s="267"/>
      <c r="C118" s="263" t="s">
        <v>71</v>
      </c>
      <c r="E118"/>
    </row>
    <row r="119" spans="1:5" s="262" customFormat="1" ht="13.5" customHeight="1">
      <c r="A119" s="264" t="s">
        <v>72</v>
      </c>
      <c r="B119" s="268"/>
      <c r="C119" s="264" t="s">
        <v>72</v>
      </c>
      <c r="E119"/>
    </row>
    <row r="120" spans="1:3" s="262" customFormat="1" ht="13.5" customHeight="1">
      <c r="A120" s="260" t="s">
        <v>75</v>
      </c>
      <c r="B120" s="266"/>
      <c r="C120" s="260" t="s">
        <v>74</v>
      </c>
    </row>
    <row r="121" spans="1:3" s="262" customFormat="1" ht="13.5" customHeight="1">
      <c r="A121" s="263" t="s">
        <v>28</v>
      </c>
      <c r="B121" s="261"/>
      <c r="C121" s="263" t="s">
        <v>28</v>
      </c>
    </row>
    <row r="122" spans="1:3" s="262" customFormat="1" ht="13.5" customHeight="1">
      <c r="A122" s="263" t="s">
        <v>68</v>
      </c>
      <c r="B122" s="261"/>
      <c r="C122" s="263" t="s">
        <v>68</v>
      </c>
    </row>
    <row r="123" spans="1:3" s="262" customFormat="1" ht="13.5" customHeight="1">
      <c r="A123" s="263" t="s">
        <v>69</v>
      </c>
      <c r="B123" s="261"/>
      <c r="C123" s="263" t="s">
        <v>69</v>
      </c>
    </row>
    <row r="124" spans="1:3" s="262" customFormat="1" ht="13.5" customHeight="1">
      <c r="A124" s="263" t="s">
        <v>70</v>
      </c>
      <c r="B124" s="261"/>
      <c r="C124" s="263" t="s">
        <v>70</v>
      </c>
    </row>
    <row r="125" spans="1:3" s="262" customFormat="1" ht="13.5" customHeight="1">
      <c r="A125" s="263" t="s">
        <v>71</v>
      </c>
      <c r="B125" s="261"/>
      <c r="C125" s="263" t="s">
        <v>71</v>
      </c>
    </row>
    <row r="126" spans="1:3" s="262" customFormat="1" ht="13.5" customHeight="1">
      <c r="A126" s="264" t="s">
        <v>72</v>
      </c>
      <c r="B126" s="265"/>
      <c r="C126" s="264" t="s">
        <v>72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365" t="s">
        <v>80</v>
      </c>
      <c r="B1" s="366"/>
      <c r="C1" s="366"/>
      <c r="D1" s="366"/>
      <c r="E1" s="366"/>
      <c r="F1" s="366"/>
      <c r="G1" s="366"/>
      <c r="H1" s="367"/>
    </row>
    <row r="2" spans="1:8" ht="18">
      <c r="A2" s="148"/>
      <c r="B2" s="270"/>
      <c r="C2" s="184"/>
      <c r="D2" s="193"/>
      <c r="E2" s="196"/>
      <c r="F2" s="184"/>
      <c r="G2" s="202"/>
      <c r="H2" s="202"/>
    </row>
    <row r="3" spans="1:8" ht="18">
      <c r="A3" s="148"/>
      <c r="B3" s="275" t="s">
        <v>81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01" t="s">
        <v>2</v>
      </c>
      <c r="B5" s="298" t="s">
        <v>82</v>
      </c>
      <c r="C5" s="293"/>
      <c r="D5" s="294"/>
      <c r="E5" s="292" t="s">
        <v>83</v>
      </c>
      <c r="F5" s="295"/>
      <c r="G5" s="296" t="s">
        <v>7</v>
      </c>
      <c r="H5" s="297" t="s">
        <v>8</v>
      </c>
    </row>
    <row r="6" spans="1:8" ht="18">
      <c r="A6" s="311">
        <v>42077</v>
      </c>
      <c r="B6" s="198" t="s">
        <v>141</v>
      </c>
      <c r="C6" s="187"/>
      <c r="D6" s="276" t="s">
        <v>0</v>
      </c>
      <c r="E6" s="289" t="s">
        <v>76</v>
      </c>
      <c r="F6" s="187"/>
      <c r="G6" s="290" t="s">
        <v>93</v>
      </c>
      <c r="H6" s="291" t="s">
        <v>94</v>
      </c>
    </row>
    <row r="7" spans="1:8" ht="18">
      <c r="A7" s="316">
        <v>42112</v>
      </c>
      <c r="B7" s="299" t="s">
        <v>78</v>
      </c>
      <c r="C7" s="281"/>
      <c r="D7" s="282" t="s">
        <v>0</v>
      </c>
      <c r="E7" s="280" t="s">
        <v>77</v>
      </c>
      <c r="F7" s="281"/>
      <c r="G7" s="277" t="s">
        <v>135</v>
      </c>
      <c r="H7" s="287" t="s">
        <v>136</v>
      </c>
    </row>
    <row r="8" spans="1:8" ht="18.75" thickBot="1">
      <c r="A8" s="315">
        <v>42112</v>
      </c>
      <c r="B8" s="300" t="s">
        <v>76</v>
      </c>
      <c r="C8" s="284"/>
      <c r="D8" s="285" t="s">
        <v>0</v>
      </c>
      <c r="E8" s="283" t="s">
        <v>78</v>
      </c>
      <c r="F8" s="284"/>
      <c r="G8" s="286" t="s">
        <v>93</v>
      </c>
      <c r="H8" s="288" t="s">
        <v>131</v>
      </c>
    </row>
    <row r="9" spans="1:8" ht="18">
      <c r="A9" s="274"/>
      <c r="B9" s="199"/>
      <c r="C9" s="189"/>
      <c r="D9" s="190"/>
      <c r="E9" s="199"/>
      <c r="F9" s="189"/>
      <c r="G9" s="181"/>
      <c r="H9" s="181"/>
    </row>
    <row r="10" spans="1:8" ht="18">
      <c r="A10" s="274"/>
      <c r="B10" s="275" t="s">
        <v>84</v>
      </c>
      <c r="C10" s="189"/>
      <c r="D10" s="190"/>
      <c r="E10" s="199"/>
      <c r="F10" s="189"/>
      <c r="G10" s="181"/>
      <c r="H10" s="181"/>
    </row>
    <row r="11" spans="1:8" ht="18.75" thickBot="1">
      <c r="A11" s="274"/>
      <c r="B11" s="199"/>
      <c r="C11" s="189"/>
      <c r="D11" s="190"/>
      <c r="E11" s="199"/>
      <c r="F11" s="189"/>
      <c r="G11" s="181"/>
      <c r="H11" s="181"/>
    </row>
    <row r="12" spans="1:8" ht="18.75" thickBot="1">
      <c r="A12" s="301" t="s">
        <v>2</v>
      </c>
      <c r="B12" s="298" t="s">
        <v>82</v>
      </c>
      <c r="C12" s="293"/>
      <c r="D12" s="294"/>
      <c r="E12" s="292" t="s">
        <v>83</v>
      </c>
      <c r="F12" s="295"/>
      <c r="G12" s="296" t="s">
        <v>7</v>
      </c>
      <c r="H12" s="297" t="s">
        <v>8</v>
      </c>
    </row>
    <row r="13" spans="1:8" ht="18">
      <c r="A13" s="317">
        <v>42112</v>
      </c>
      <c r="B13" s="199" t="s">
        <v>77</v>
      </c>
      <c r="C13" s="189"/>
      <c r="D13" s="302" t="s">
        <v>0</v>
      </c>
      <c r="E13" s="307" t="s">
        <v>76</v>
      </c>
      <c r="F13" s="189"/>
      <c r="G13" s="308" t="s">
        <v>123</v>
      </c>
      <c r="H13" s="309" t="s">
        <v>124</v>
      </c>
    </row>
    <row r="14" spans="1:8" ht="18">
      <c r="A14" s="316">
        <v>42112</v>
      </c>
      <c r="B14" s="299" t="s">
        <v>141</v>
      </c>
      <c r="C14" s="281"/>
      <c r="D14" s="282" t="s">
        <v>0</v>
      </c>
      <c r="E14" s="280" t="s">
        <v>77</v>
      </c>
      <c r="F14" s="281"/>
      <c r="G14" s="278" t="s">
        <v>139</v>
      </c>
      <c r="H14" s="287" t="s">
        <v>140</v>
      </c>
    </row>
    <row r="15" spans="1:8" ht="18.75" thickBot="1">
      <c r="A15" s="315">
        <v>42112</v>
      </c>
      <c r="B15" s="310" t="s">
        <v>78</v>
      </c>
      <c r="C15" s="304"/>
      <c r="D15" s="305" t="s">
        <v>0</v>
      </c>
      <c r="E15" s="303" t="s">
        <v>141</v>
      </c>
      <c r="F15" s="304"/>
      <c r="G15" s="286" t="s">
        <v>105</v>
      </c>
      <c r="H15" s="306" t="s">
        <v>106</v>
      </c>
    </row>
    <row r="16" spans="1:8" ht="18">
      <c r="A16" s="274"/>
      <c r="B16" s="200"/>
      <c r="C16" s="191"/>
      <c r="D16" s="194"/>
      <c r="E16" s="200"/>
      <c r="F16" s="191"/>
      <c r="G16" s="181"/>
      <c r="H16" s="202"/>
    </row>
    <row r="17" spans="1:8" ht="18">
      <c r="A17" s="274"/>
      <c r="B17" s="200"/>
      <c r="C17" s="191"/>
      <c r="D17" s="194"/>
      <c r="E17" s="200"/>
      <c r="F17" s="191"/>
      <c r="G17" s="181"/>
      <c r="H17" s="202"/>
    </row>
    <row r="18" spans="1:8" ht="18">
      <c r="A18" s="274"/>
      <c r="B18" s="198"/>
      <c r="C18" s="187"/>
      <c r="D18" s="188"/>
      <c r="E18" s="198"/>
      <c r="F18" s="187"/>
      <c r="G18" s="182"/>
      <c r="H18" s="182"/>
    </row>
    <row r="19" spans="1:8" ht="18">
      <c r="A19" s="274"/>
      <c r="B19" s="199"/>
      <c r="C19" s="189"/>
      <c r="D19" s="190"/>
      <c r="E19" s="199"/>
      <c r="F19" s="189"/>
      <c r="G19" s="181"/>
      <c r="H19" s="181"/>
    </row>
    <row r="20" spans="1:8" ht="18">
      <c r="A20" s="274"/>
      <c r="B20" s="199"/>
      <c r="C20" s="189"/>
      <c r="D20" s="190"/>
      <c r="E20" s="199"/>
      <c r="F20" s="189"/>
      <c r="G20" s="181"/>
      <c r="H20" s="181"/>
    </row>
    <row r="21" spans="1:8" ht="18">
      <c r="A21" s="274"/>
      <c r="B21" s="199"/>
      <c r="C21" s="189"/>
      <c r="D21" s="190"/>
      <c r="E21" s="199"/>
      <c r="F21" s="189"/>
      <c r="G21" s="181"/>
      <c r="H21" s="181"/>
    </row>
    <row r="22" spans="1:8" ht="18">
      <c r="A22" s="274"/>
      <c r="B22" s="199"/>
      <c r="C22" s="189"/>
      <c r="D22" s="190"/>
      <c r="E22" s="199"/>
      <c r="F22" s="189"/>
      <c r="G22" s="181"/>
      <c r="H22" s="181"/>
    </row>
    <row r="23" spans="1:8" ht="18">
      <c r="A23" s="274"/>
      <c r="B23" s="199"/>
      <c r="C23" s="189"/>
      <c r="D23" s="190"/>
      <c r="E23" s="199"/>
      <c r="F23" s="189"/>
      <c r="G23" s="181"/>
      <c r="H23" s="181"/>
    </row>
    <row r="24" spans="1:8" ht="18">
      <c r="A24" s="274"/>
      <c r="B24" s="199"/>
      <c r="C24" s="189"/>
      <c r="D24" s="190"/>
      <c r="E24" s="199"/>
      <c r="F24" s="189"/>
      <c r="G24" s="181"/>
      <c r="H24" s="181"/>
    </row>
    <row r="25" spans="1:8" ht="18">
      <c r="A25" s="274"/>
      <c r="B25" s="198"/>
      <c r="C25" s="187"/>
      <c r="D25" s="188"/>
      <c r="E25" s="198"/>
      <c r="F25" s="187"/>
      <c r="G25" s="182"/>
      <c r="H25" s="182"/>
    </row>
    <row r="26" spans="1:8" ht="18">
      <c r="A26" s="274"/>
      <c r="B26" s="199"/>
      <c r="C26" s="189"/>
      <c r="D26" s="190"/>
      <c r="E26" s="199"/>
      <c r="F26" s="189"/>
      <c r="G26" s="181"/>
      <c r="H26" s="181"/>
    </row>
    <row r="27" spans="1:8" ht="18">
      <c r="A27" s="274"/>
      <c r="B27" s="199"/>
      <c r="C27" s="189"/>
      <c r="D27" s="190"/>
      <c r="E27" s="199"/>
      <c r="F27" s="189"/>
      <c r="G27" s="181"/>
      <c r="H27" s="181"/>
    </row>
    <row r="28" spans="1:8" ht="18">
      <c r="A28" s="274"/>
      <c r="B28" s="199"/>
      <c r="C28" s="189"/>
      <c r="D28" s="190"/>
      <c r="E28" s="199"/>
      <c r="F28" s="189"/>
      <c r="G28" s="181"/>
      <c r="H28" s="181"/>
    </row>
    <row r="29" spans="1:8" ht="18">
      <c r="A29" s="274"/>
      <c r="B29" s="199"/>
      <c r="C29" s="189"/>
      <c r="D29" s="190"/>
      <c r="E29" s="199"/>
      <c r="F29" s="189"/>
      <c r="G29" s="181"/>
      <c r="H29" s="181"/>
    </row>
    <row r="30" spans="1:8" ht="18">
      <c r="A30" s="274"/>
      <c r="B30" s="199"/>
      <c r="C30" s="189"/>
      <c r="D30" s="190"/>
      <c r="E30" s="199"/>
      <c r="F30" s="189"/>
      <c r="G30" s="181"/>
      <c r="H30" s="181"/>
    </row>
    <row r="31" spans="1:8" ht="18">
      <c r="A31" s="274"/>
      <c r="B31" s="199"/>
      <c r="C31" s="189"/>
      <c r="D31" s="190"/>
      <c r="E31" s="199"/>
      <c r="F31" s="189"/>
      <c r="G31" s="181"/>
      <c r="H31" s="181"/>
    </row>
    <row r="32" spans="1:8" ht="18">
      <c r="A32" s="274"/>
      <c r="B32" s="199"/>
      <c r="C32" s="189"/>
      <c r="D32" s="190"/>
      <c r="E32" s="199"/>
      <c r="F32" s="189"/>
      <c r="G32" s="181"/>
      <c r="H32" s="181"/>
    </row>
    <row r="33" spans="1:8" ht="18">
      <c r="A33" s="274"/>
      <c r="B33" s="199"/>
      <c r="C33" s="189"/>
      <c r="D33" s="190"/>
      <c r="E33" s="199"/>
      <c r="F33" s="189"/>
      <c r="G33" s="181"/>
      <c r="H33" s="181"/>
    </row>
    <row r="34" spans="1:8" ht="18">
      <c r="A34" s="274"/>
      <c r="B34" s="200"/>
      <c r="C34" s="191"/>
      <c r="D34" s="194"/>
      <c r="E34" s="200"/>
      <c r="F34" s="191"/>
      <c r="G34" s="202"/>
      <c r="H34" s="202"/>
    </row>
    <row r="35" spans="1:8" ht="18">
      <c r="A35" s="274"/>
      <c r="B35" s="200"/>
      <c r="C35" s="191"/>
      <c r="D35" s="194"/>
      <c r="E35" s="200"/>
      <c r="F35" s="191"/>
      <c r="G35" s="202"/>
      <c r="H35" s="202"/>
    </row>
    <row r="36" spans="1:8" ht="18">
      <c r="A36" s="274"/>
      <c r="B36" s="200"/>
      <c r="C36" s="191"/>
      <c r="D36" s="194"/>
      <c r="E36" s="200"/>
      <c r="F36" s="191"/>
      <c r="G36" s="202"/>
      <c r="H36" s="202"/>
    </row>
    <row r="37" spans="1:8" ht="18">
      <c r="A37" s="274"/>
      <c r="B37" s="200"/>
      <c r="C37" s="191"/>
      <c r="D37" s="194"/>
      <c r="E37" s="200"/>
      <c r="F37" s="191"/>
      <c r="G37" s="202"/>
      <c r="H37" s="202"/>
    </row>
    <row r="38" spans="1:8" ht="18">
      <c r="A38" s="274"/>
      <c r="B38" s="200"/>
      <c r="C38" s="191"/>
      <c r="D38" s="194"/>
      <c r="E38" s="200"/>
      <c r="F38" s="191"/>
      <c r="G38" s="202"/>
      <c r="H38" s="202"/>
    </row>
    <row r="39" ht="18">
      <c r="A39" s="274"/>
    </row>
    <row r="40" ht="18">
      <c r="A40" s="274"/>
    </row>
    <row r="41" ht="18">
      <c r="A41" s="274"/>
    </row>
    <row r="42" ht="18">
      <c r="A42" s="274"/>
    </row>
    <row r="43" ht="18">
      <c r="A43" s="274"/>
    </row>
    <row r="44" ht="18">
      <c r="A44" s="274"/>
    </row>
    <row r="45" ht="18">
      <c r="A45" s="274"/>
    </row>
    <row r="46" ht="18">
      <c r="A46" s="274"/>
    </row>
    <row r="47" ht="18">
      <c r="A47" s="274"/>
    </row>
    <row r="48" ht="18">
      <c r="A48" s="274"/>
    </row>
    <row r="49" ht="18">
      <c r="A49" s="274"/>
    </row>
    <row r="50" ht="18">
      <c r="A50" s="274"/>
    </row>
    <row r="51" ht="18">
      <c r="A51" s="274"/>
    </row>
    <row r="52" ht="18">
      <c r="A52" s="274"/>
    </row>
    <row r="53" ht="18">
      <c r="A53" s="274"/>
    </row>
    <row r="54" ht="18">
      <c r="A54" s="274"/>
    </row>
    <row r="55" ht="18">
      <c r="A55" s="274"/>
    </row>
    <row r="56" ht="18">
      <c r="A56" s="274"/>
    </row>
    <row r="57" ht="18">
      <c r="A57" s="274"/>
    </row>
    <row r="58" ht="18">
      <c r="A58" s="274"/>
    </row>
    <row r="59" ht="18">
      <c r="A59" s="274"/>
    </row>
    <row r="60" ht="18">
      <c r="A60" s="274"/>
    </row>
    <row r="61" ht="18">
      <c r="A61" s="274"/>
    </row>
    <row r="62" ht="18">
      <c r="A62" s="274"/>
    </row>
    <row r="63" ht="18">
      <c r="A63" s="274"/>
    </row>
    <row r="64" ht="18">
      <c r="A64" s="274"/>
    </row>
    <row r="65" ht="18">
      <c r="A65" s="274"/>
    </row>
    <row r="66" ht="18">
      <c r="A66" s="274"/>
    </row>
    <row r="67" ht="18">
      <c r="A67" s="274"/>
    </row>
    <row r="68" ht="18">
      <c r="A68" s="274"/>
    </row>
    <row r="69" ht="18">
      <c r="A69" s="274"/>
    </row>
    <row r="70" ht="18">
      <c r="A70" s="274"/>
    </row>
    <row r="71" ht="18">
      <c r="A71" s="274"/>
    </row>
    <row r="72" ht="18">
      <c r="A72" s="274"/>
    </row>
    <row r="73" ht="18">
      <c r="A73" s="274"/>
    </row>
    <row r="74" ht="18">
      <c r="A74" s="274"/>
    </row>
    <row r="75" ht="18">
      <c r="A75" s="274"/>
    </row>
    <row r="76" ht="18">
      <c r="A76" s="274"/>
    </row>
    <row r="77" ht="18">
      <c r="A77" s="274"/>
    </row>
    <row r="78" ht="18">
      <c r="A78" s="274"/>
    </row>
    <row r="79" ht="18">
      <c r="A79" s="274"/>
    </row>
    <row r="80" ht="18">
      <c r="A80" s="274"/>
    </row>
    <row r="81" ht="18">
      <c r="A81" s="274"/>
    </row>
    <row r="82" ht="18">
      <c r="A82" s="274"/>
    </row>
    <row r="83" ht="18">
      <c r="A83" s="274"/>
    </row>
    <row r="84" ht="18">
      <c r="A84" s="274"/>
    </row>
    <row r="85" ht="18">
      <c r="A85" s="274"/>
    </row>
    <row r="86" ht="18">
      <c r="A86" s="274"/>
    </row>
    <row r="87" ht="18">
      <c r="A87" s="274"/>
    </row>
    <row r="88" ht="18">
      <c r="A88" s="274"/>
    </row>
    <row r="89" ht="18">
      <c r="A89" s="274"/>
    </row>
    <row r="90" ht="18">
      <c r="A90" s="274"/>
    </row>
    <row r="91" ht="18">
      <c r="A91" s="274"/>
    </row>
    <row r="92" ht="18">
      <c r="A92" s="274"/>
    </row>
    <row r="93" ht="18">
      <c r="A93" s="274"/>
    </row>
    <row r="94" ht="18">
      <c r="A94" s="274"/>
    </row>
    <row r="95" ht="18">
      <c r="A95" s="274"/>
    </row>
    <row r="96" ht="18">
      <c r="A96" s="274"/>
    </row>
    <row r="97" ht="18">
      <c r="A97" s="274"/>
    </row>
    <row r="98" ht="18">
      <c r="A98" s="274"/>
    </row>
    <row r="99" ht="18">
      <c r="A99" s="274"/>
    </row>
    <row r="100" ht="18">
      <c r="A100" s="274"/>
    </row>
    <row r="101" ht="18">
      <c r="A101" s="274"/>
    </row>
    <row r="102" ht="18">
      <c r="A102" s="274"/>
    </row>
    <row r="103" ht="18">
      <c r="A103" s="274"/>
    </row>
    <row r="104" ht="18">
      <c r="A104" s="274"/>
    </row>
    <row r="105" ht="18">
      <c r="A105" s="274"/>
    </row>
    <row r="106" ht="18">
      <c r="A106" s="274"/>
    </row>
    <row r="107" ht="18">
      <c r="A107" s="274"/>
    </row>
    <row r="108" ht="18">
      <c r="A108" s="274"/>
    </row>
    <row r="109" ht="18">
      <c r="A109" s="274"/>
    </row>
    <row r="110" ht="18">
      <c r="A110" s="274"/>
    </row>
    <row r="111" ht="18">
      <c r="A111" s="274"/>
    </row>
    <row r="112" ht="18">
      <c r="A112" s="274"/>
    </row>
    <row r="113" ht="18">
      <c r="A113" s="274"/>
    </row>
    <row r="114" ht="18">
      <c r="A114" s="274"/>
    </row>
    <row r="115" ht="18">
      <c r="A115" s="274"/>
    </row>
    <row r="116" ht="18">
      <c r="A116" s="274"/>
    </row>
    <row r="117" ht="18">
      <c r="A117" s="274"/>
    </row>
    <row r="118" ht="18">
      <c r="A118" s="274"/>
    </row>
    <row r="119" ht="18">
      <c r="A119" s="274"/>
    </row>
    <row r="120" ht="18">
      <c r="A120" s="274"/>
    </row>
    <row r="121" ht="18">
      <c r="A121" s="274"/>
    </row>
    <row r="122" ht="18">
      <c r="A122" s="274"/>
    </row>
    <row r="123" ht="18">
      <c r="A123" s="274"/>
    </row>
    <row r="124" ht="18">
      <c r="A124" s="274"/>
    </row>
    <row r="125" ht="18">
      <c r="A125" s="274"/>
    </row>
    <row r="126" ht="18">
      <c r="A126" s="274"/>
    </row>
    <row r="127" ht="18">
      <c r="A127" s="274"/>
    </row>
    <row r="128" ht="18">
      <c r="A128" s="274"/>
    </row>
    <row r="129" ht="18">
      <c r="A129" s="274"/>
    </row>
    <row r="130" ht="18">
      <c r="A130" s="274"/>
    </row>
    <row r="131" ht="18">
      <c r="A131" s="274"/>
    </row>
    <row r="132" ht="18">
      <c r="A132" s="274"/>
    </row>
    <row r="133" ht="18">
      <c r="A133" s="274"/>
    </row>
    <row r="134" ht="18">
      <c r="A134" s="274"/>
    </row>
    <row r="135" ht="18">
      <c r="A135" s="274"/>
    </row>
    <row r="136" ht="18">
      <c r="A136" s="274"/>
    </row>
    <row r="137" ht="18">
      <c r="A137" s="274"/>
    </row>
    <row r="138" ht="18">
      <c r="A138" s="274"/>
    </row>
    <row r="139" ht="18">
      <c r="A139" s="274"/>
    </row>
    <row r="140" ht="18">
      <c r="A140" s="274"/>
    </row>
    <row r="141" ht="18">
      <c r="A141" s="274"/>
    </row>
    <row r="142" ht="18">
      <c r="A142" s="274"/>
    </row>
    <row r="143" ht="18">
      <c r="A143" s="274"/>
    </row>
    <row r="144" ht="18">
      <c r="A144" s="274"/>
    </row>
    <row r="145" ht="18">
      <c r="A145" s="274"/>
    </row>
    <row r="146" ht="18">
      <c r="A146" s="274"/>
    </row>
    <row r="147" ht="18">
      <c r="A147" s="274"/>
    </row>
    <row r="148" ht="18">
      <c r="A148" s="274"/>
    </row>
    <row r="149" ht="18">
      <c r="A149" s="274"/>
    </row>
    <row r="150" ht="18">
      <c r="A150" s="274"/>
    </row>
    <row r="151" ht="18">
      <c r="A151" s="274"/>
    </row>
    <row r="152" ht="18">
      <c r="A152" s="274"/>
    </row>
    <row r="153" ht="18">
      <c r="A153" s="274"/>
    </row>
    <row r="154" ht="18">
      <c r="A154" s="274"/>
    </row>
    <row r="155" ht="18">
      <c r="A155" s="274"/>
    </row>
    <row r="156" ht="18">
      <c r="A156" s="274"/>
    </row>
    <row r="157" ht="18">
      <c r="A157" s="274"/>
    </row>
    <row r="158" ht="18">
      <c r="A158" s="274"/>
    </row>
    <row r="159" ht="18">
      <c r="A159" s="274"/>
    </row>
    <row r="160" ht="18">
      <c r="A160" s="274"/>
    </row>
    <row r="161" ht="18">
      <c r="A161" s="274"/>
    </row>
    <row r="162" ht="18">
      <c r="A162" s="274"/>
    </row>
    <row r="163" ht="18">
      <c r="A163" s="274"/>
    </row>
    <row r="164" ht="18">
      <c r="A164" s="274"/>
    </row>
    <row r="165" ht="18">
      <c r="A165" s="274"/>
    </row>
    <row r="166" ht="18">
      <c r="A166" s="274"/>
    </row>
    <row r="167" ht="18">
      <c r="A167" s="274"/>
    </row>
    <row r="168" ht="18">
      <c r="A168" s="274"/>
    </row>
    <row r="169" ht="18">
      <c r="A169" s="274"/>
    </row>
    <row r="170" ht="18">
      <c r="A170" s="274"/>
    </row>
    <row r="171" ht="18">
      <c r="A171" s="274"/>
    </row>
    <row r="172" ht="18">
      <c r="A172" s="274"/>
    </row>
    <row r="173" ht="18">
      <c r="A173" s="274"/>
    </row>
    <row r="174" ht="18">
      <c r="A174" s="274"/>
    </row>
    <row r="175" ht="18">
      <c r="A175" s="274"/>
    </row>
    <row r="176" ht="18">
      <c r="A176" s="274"/>
    </row>
    <row r="177" ht="18">
      <c r="A177" s="274"/>
    </row>
    <row r="178" ht="18">
      <c r="A178" s="274"/>
    </row>
    <row r="179" ht="18">
      <c r="A179" s="274"/>
    </row>
    <row r="180" ht="18">
      <c r="A180" s="274"/>
    </row>
    <row r="181" ht="18">
      <c r="A181" s="274"/>
    </row>
    <row r="182" ht="18">
      <c r="A182" s="274"/>
    </row>
    <row r="183" ht="18">
      <c r="A183" s="274"/>
    </row>
    <row r="184" ht="18">
      <c r="A184" s="274"/>
    </row>
    <row r="185" ht="18">
      <c r="A185" s="274"/>
    </row>
    <row r="186" ht="18">
      <c r="A186" s="274"/>
    </row>
    <row r="187" ht="18">
      <c r="A187" s="274"/>
    </row>
    <row r="188" ht="18">
      <c r="A188" s="274"/>
    </row>
    <row r="189" ht="18">
      <c r="A189" s="274"/>
    </row>
    <row r="190" ht="18">
      <c r="A190" s="274"/>
    </row>
    <row r="191" ht="18">
      <c r="A191" s="274"/>
    </row>
    <row r="192" ht="18">
      <c r="A192" s="274"/>
    </row>
    <row r="193" ht="18">
      <c r="A193" s="274"/>
    </row>
    <row r="194" ht="18">
      <c r="A194" s="274"/>
    </row>
    <row r="195" ht="18">
      <c r="A195" s="274"/>
    </row>
    <row r="196" ht="18">
      <c r="A196" s="274"/>
    </row>
    <row r="197" ht="18">
      <c r="A197" s="274"/>
    </row>
    <row r="198" ht="18">
      <c r="A198" s="274"/>
    </row>
    <row r="199" ht="18">
      <c r="A199" s="274"/>
    </row>
    <row r="200" ht="18">
      <c r="A200" s="274"/>
    </row>
    <row r="201" ht="18">
      <c r="A201" s="274"/>
    </row>
    <row r="202" ht="18">
      <c r="A202" s="274"/>
    </row>
    <row r="203" ht="18">
      <c r="A203" s="27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16"/>
  <sheetViews>
    <sheetView showGridLines="0" zoomScale="90" zoomScaleNormal="90" zoomScalePageLayoutView="0" workbookViewId="0" topLeftCell="A1">
      <selection activeCell="H9" sqref="H9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8" t="s">
        <v>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7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V16*2+W16</f>
        <v>4</v>
      </c>
      <c r="G4" s="92" t="s">
        <v>1</v>
      </c>
      <c r="H4" s="106">
        <f>X16*2+W16</f>
        <v>8</v>
      </c>
      <c r="I4" s="107"/>
      <c r="J4" s="102"/>
      <c r="K4" s="106"/>
      <c r="L4" s="105">
        <f>SUBTOTAL(9,L8:L15)</f>
        <v>97</v>
      </c>
      <c r="M4" s="103" t="s">
        <v>1</v>
      </c>
      <c r="N4" s="103">
        <f>SUBTOTAL(9,N8:N15)</f>
        <v>95</v>
      </c>
      <c r="O4" s="103"/>
      <c r="P4" s="103">
        <f>SUBTOTAL(9,P8:P15)</f>
        <v>351</v>
      </c>
      <c r="Q4" s="103" t="s">
        <v>1</v>
      </c>
      <c r="R4" s="103">
        <f>SUBTOTAL(9,R8:R15)</f>
        <v>333</v>
      </c>
      <c r="S4" s="103"/>
      <c r="T4" s="104">
        <f>SUBTOTAL(9,T8:T15)</f>
        <v>18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14">
        <v>1</v>
      </c>
      <c r="B8" s="121">
        <v>1</v>
      </c>
      <c r="C8" s="4"/>
      <c r="D8" s="87">
        <v>42077</v>
      </c>
      <c r="E8" s="4"/>
      <c r="F8" s="4" t="s">
        <v>141</v>
      </c>
      <c r="G8" s="86" t="s">
        <v>0</v>
      </c>
      <c r="H8" s="4" t="s">
        <v>76</v>
      </c>
      <c r="I8" s="4" t="s">
        <v>79</v>
      </c>
      <c r="J8" s="4"/>
      <c r="K8" s="4"/>
      <c r="L8" s="4">
        <v>15</v>
      </c>
      <c r="M8" s="86" t="s">
        <v>1</v>
      </c>
      <c r="N8" s="4">
        <v>17</v>
      </c>
      <c r="O8" s="4"/>
      <c r="P8" s="4">
        <v>70</v>
      </c>
      <c r="Q8" s="4" t="s">
        <v>1</v>
      </c>
      <c r="R8" s="4">
        <v>66</v>
      </c>
      <c r="S8" s="4"/>
      <c r="T8" s="4">
        <v>4</v>
      </c>
      <c r="V8" s="4">
        <f aca="true" t="shared" si="0" ref="V8:V15">IF(L8&gt;N8,1,0)</f>
        <v>0</v>
      </c>
      <c r="W8" s="4">
        <f aca="true" t="shared" si="1" ref="W8:W15">IF(ISNUMBER(N8),IF(L8=N8,1,0),)</f>
        <v>0</v>
      </c>
      <c r="X8" s="4">
        <f aca="true" t="shared" si="2" ref="X8:X15">IF(L8&lt;N8,1,0)</f>
        <v>1</v>
      </c>
    </row>
    <row r="9" spans="1:24" ht="12.75">
      <c r="A9" s="314">
        <v>2</v>
      </c>
      <c r="B9" s="121">
        <v>2</v>
      </c>
      <c r="C9" s="4"/>
      <c r="D9" s="87">
        <v>42112</v>
      </c>
      <c r="E9" s="4"/>
      <c r="F9" s="4" t="s">
        <v>78</v>
      </c>
      <c r="G9" s="86" t="s">
        <v>0</v>
      </c>
      <c r="H9" s="4" t="s">
        <v>141</v>
      </c>
      <c r="I9" s="4" t="s">
        <v>79</v>
      </c>
      <c r="J9" s="4"/>
      <c r="K9" s="4"/>
      <c r="L9" s="4">
        <v>32</v>
      </c>
      <c r="M9" s="86" t="s">
        <v>1</v>
      </c>
      <c r="N9" s="4">
        <v>0</v>
      </c>
      <c r="O9" s="4"/>
      <c r="P9" s="4">
        <v>80</v>
      </c>
      <c r="Q9" s="4" t="s">
        <v>1</v>
      </c>
      <c r="R9" s="4">
        <v>0</v>
      </c>
      <c r="S9" s="4"/>
      <c r="T9" s="4">
        <v>80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14">
        <v>3</v>
      </c>
      <c r="B10" s="121">
        <v>3</v>
      </c>
      <c r="C10" s="4"/>
      <c r="D10" s="87">
        <v>42112</v>
      </c>
      <c r="E10" s="4"/>
      <c r="F10" s="4" t="s">
        <v>77</v>
      </c>
      <c r="G10" s="86" t="s">
        <v>0</v>
      </c>
      <c r="H10" s="4" t="s">
        <v>76</v>
      </c>
      <c r="I10" s="4" t="s">
        <v>79</v>
      </c>
      <c r="J10" s="4"/>
      <c r="K10" s="4"/>
      <c r="L10" s="4">
        <v>10</v>
      </c>
      <c r="M10" s="86" t="s">
        <v>1</v>
      </c>
      <c r="N10" s="4">
        <v>22</v>
      </c>
      <c r="O10" s="4"/>
      <c r="P10" s="4">
        <v>61</v>
      </c>
      <c r="Q10" s="4" t="s">
        <v>1</v>
      </c>
      <c r="R10" s="4">
        <v>77</v>
      </c>
      <c r="S10" s="4"/>
      <c r="T10" s="4">
        <v>-16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14">
        <v>4</v>
      </c>
      <c r="B11" s="121">
        <v>4</v>
      </c>
      <c r="C11" s="4"/>
      <c r="D11" s="87">
        <v>42112</v>
      </c>
      <c r="E11" s="4"/>
      <c r="F11" s="4" t="s">
        <v>76</v>
      </c>
      <c r="G11" s="86" t="s">
        <v>0</v>
      </c>
      <c r="H11" s="4" t="s">
        <v>78</v>
      </c>
      <c r="I11" s="4" t="s">
        <v>79</v>
      </c>
      <c r="J11" s="4"/>
      <c r="K11" s="4"/>
      <c r="L11" s="4">
        <v>15</v>
      </c>
      <c r="M11" s="86" t="s">
        <v>1</v>
      </c>
      <c r="N11" s="4">
        <v>17</v>
      </c>
      <c r="O11" s="4"/>
      <c r="P11" s="4">
        <v>55</v>
      </c>
      <c r="Q11" s="4" t="s">
        <v>1</v>
      </c>
      <c r="R11" s="4">
        <v>63</v>
      </c>
      <c r="S11" s="4"/>
      <c r="T11" s="4">
        <v>-8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14">
        <v>5</v>
      </c>
      <c r="B12" s="121">
        <v>5</v>
      </c>
      <c r="C12" s="4"/>
      <c r="D12" s="87">
        <v>42112</v>
      </c>
      <c r="E12" s="4"/>
      <c r="F12" s="4" t="s">
        <v>78</v>
      </c>
      <c r="G12" s="86" t="s">
        <v>0</v>
      </c>
      <c r="H12" s="4" t="s">
        <v>77</v>
      </c>
      <c r="I12" s="4" t="s">
        <v>79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85</v>
      </c>
      <c r="Q12" s="4" t="s">
        <v>1</v>
      </c>
      <c r="R12" s="4">
        <v>47</v>
      </c>
      <c r="S12" s="4"/>
      <c r="T12" s="4">
        <v>38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14">
        <v>6</v>
      </c>
      <c r="B13" s="121">
        <v>6</v>
      </c>
      <c r="C13" s="4"/>
      <c r="D13" s="87">
        <v>42112</v>
      </c>
      <c r="E13" s="4"/>
      <c r="F13" s="4" t="s">
        <v>141</v>
      </c>
      <c r="G13" s="86" t="s">
        <v>0</v>
      </c>
      <c r="H13" s="4" t="s">
        <v>77</v>
      </c>
      <c r="I13" s="4" t="s">
        <v>79</v>
      </c>
      <c r="J13" s="4"/>
      <c r="K13" s="4"/>
      <c r="L13" s="4">
        <v>0</v>
      </c>
      <c r="M13" s="86" t="s">
        <v>1</v>
      </c>
      <c r="N13" s="4">
        <v>32</v>
      </c>
      <c r="O13" s="4"/>
      <c r="P13" s="4">
        <v>0</v>
      </c>
      <c r="Q13" s="4" t="s">
        <v>1</v>
      </c>
      <c r="R13" s="4">
        <v>80</v>
      </c>
      <c r="S13" s="4"/>
      <c r="T13" s="4">
        <v>-80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86"/>
      <c r="B14" s="121"/>
      <c r="C14" s="4"/>
      <c r="D14" s="87"/>
      <c r="E14" s="4"/>
      <c r="F14" s="4"/>
      <c r="G14" s="86"/>
      <c r="H14" s="4"/>
      <c r="I14" s="4"/>
      <c r="J14" s="4"/>
      <c r="K14" s="4"/>
      <c r="L14" s="4"/>
      <c r="M14" s="86"/>
      <c r="N14" s="4"/>
      <c r="O14" s="4"/>
      <c r="P14" s="4"/>
      <c r="Q14" s="4"/>
      <c r="R14" s="4"/>
      <c r="S14" s="4"/>
      <c r="T14" s="4"/>
      <c r="V14" s="4">
        <f t="shared" si="0"/>
        <v>0</v>
      </c>
      <c r="W14" s="4">
        <f t="shared" si="1"/>
        <v>0</v>
      </c>
      <c r="X14" s="4">
        <f t="shared" si="2"/>
        <v>0</v>
      </c>
    </row>
    <row r="15" spans="1:24" ht="12.75">
      <c r="A15" s="86"/>
      <c r="B15" s="121"/>
      <c r="C15" s="4"/>
      <c r="D15" s="87"/>
      <c r="E15" s="4"/>
      <c r="F15" s="4"/>
      <c r="G15" s="86"/>
      <c r="H15" s="4"/>
      <c r="I15" s="4"/>
      <c r="J15" s="4"/>
      <c r="K15" s="4"/>
      <c r="L15" s="4"/>
      <c r="M15" s="86"/>
      <c r="N15" s="4"/>
      <c r="O15" s="4"/>
      <c r="P15" s="4"/>
      <c r="Q15" s="4"/>
      <c r="R15" s="4"/>
      <c r="S15" s="4"/>
      <c r="T15" s="4"/>
      <c r="V15" s="4">
        <f t="shared" si="0"/>
        <v>0</v>
      </c>
      <c r="W15" s="4">
        <f t="shared" si="1"/>
        <v>0</v>
      </c>
      <c r="X15" s="4">
        <f t="shared" si="2"/>
        <v>0</v>
      </c>
    </row>
    <row r="16" spans="22:24" ht="12.75">
      <c r="V16" s="141">
        <f>SUBTOTAL(9,Auswertung1_Mannschaftsspiele)</f>
        <v>2</v>
      </c>
      <c r="W16" s="141">
        <f>SUBTOTAL(9,Auswertung2_Mannschaftsspiele)</f>
        <v>0</v>
      </c>
      <c r="X16" s="141">
        <f>SUBTOTAL(9,Auswertung3_Mannschaftsspiele)</f>
        <v>4</v>
      </c>
    </row>
  </sheetData>
  <sheetProtection/>
  <autoFilter ref="B7:T1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4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8" t="s">
        <v>31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7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SUM(D8:D13)</f>
        <v>12</v>
      </c>
      <c r="E4" s="92"/>
      <c r="F4" s="92">
        <f>SUM(F8:F13)</f>
        <v>6</v>
      </c>
      <c r="G4" s="92">
        <f>SUM(G8:G13)</f>
        <v>0</v>
      </c>
      <c r="H4" s="92">
        <f>SUM(H8:H13)</f>
        <v>6</v>
      </c>
      <c r="I4" s="92"/>
      <c r="J4" s="92">
        <f>SUBTOTAL(9,J8:J13)</f>
        <v>12</v>
      </c>
      <c r="K4" s="92" t="s">
        <v>1</v>
      </c>
      <c r="L4" s="92">
        <f>SUBTOTAL(9,L8:L13)</f>
        <v>12</v>
      </c>
      <c r="M4" s="92"/>
      <c r="N4" s="92">
        <f>SUBTOTAL(9,N8:N13)</f>
        <v>192</v>
      </c>
      <c r="O4" s="92" t="s">
        <v>1</v>
      </c>
      <c r="P4" s="92">
        <f>SUBTOTAL(9,P8:P13)</f>
        <v>192</v>
      </c>
      <c r="Q4" s="92"/>
      <c r="R4" s="92">
        <f>SUBTOTAL(9,R8:R13)</f>
        <v>684</v>
      </c>
      <c r="S4" s="92" t="s">
        <v>1</v>
      </c>
      <c r="T4" s="92">
        <f>SUBTOTAL(9,T8:T13)</f>
        <v>684</v>
      </c>
      <c r="U4" s="92"/>
      <c r="V4" s="93">
        <f>SUBTOTAL(9,V8:V13)</f>
        <v>0</v>
      </c>
      <c r="X4" s="371" t="s">
        <v>24</v>
      </c>
      <c r="Y4" s="372"/>
      <c r="Z4" s="372"/>
      <c r="AA4" s="372"/>
      <c r="AB4" s="372"/>
      <c r="AC4" s="372"/>
      <c r="AD4" s="37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3">
        <v>1</v>
      </c>
      <c r="B8" t="s">
        <v>78</v>
      </c>
      <c r="D8">
        <v>3</v>
      </c>
      <c r="F8">
        <v>3</v>
      </c>
      <c r="G8">
        <v>0</v>
      </c>
      <c r="H8">
        <v>0</v>
      </c>
      <c r="J8">
        <v>6</v>
      </c>
      <c r="K8" t="s">
        <v>1</v>
      </c>
      <c r="L8">
        <v>0</v>
      </c>
      <c r="N8">
        <v>74</v>
      </c>
      <c r="O8" t="s">
        <v>1</v>
      </c>
      <c r="P8">
        <v>22</v>
      </c>
      <c r="R8">
        <v>228</v>
      </c>
      <c r="S8" t="s">
        <v>1</v>
      </c>
      <c r="T8">
        <v>102</v>
      </c>
      <c r="V8">
        <v>126</v>
      </c>
      <c r="X8" s="129">
        <v>2</v>
      </c>
      <c r="Z8" s="140">
        <v>24.666666666666668</v>
      </c>
      <c r="AB8" s="129">
        <v>76</v>
      </c>
      <c r="AC8" s="129" t="s">
        <v>1</v>
      </c>
      <c r="AD8" s="129">
        <v>34</v>
      </c>
    </row>
    <row r="9" spans="1:30" ht="12.75" customHeight="1">
      <c r="A9" s="313">
        <v>2</v>
      </c>
      <c r="B9" t="s">
        <v>76</v>
      </c>
      <c r="D9">
        <v>3</v>
      </c>
      <c r="F9">
        <v>2</v>
      </c>
      <c r="G9">
        <v>0</v>
      </c>
      <c r="H9">
        <v>1</v>
      </c>
      <c r="J9">
        <v>4</v>
      </c>
      <c r="K9" t="s">
        <v>1</v>
      </c>
      <c r="L9">
        <v>2</v>
      </c>
      <c r="N9">
        <v>54</v>
      </c>
      <c r="O9" t="s">
        <v>1</v>
      </c>
      <c r="P9">
        <v>42</v>
      </c>
      <c r="R9">
        <v>198</v>
      </c>
      <c r="S9" t="s">
        <v>1</v>
      </c>
      <c r="T9">
        <v>194</v>
      </c>
      <c r="V9">
        <v>4</v>
      </c>
      <c r="X9" s="129">
        <v>1.3333333333333333</v>
      </c>
      <c r="Z9" s="140">
        <v>18</v>
      </c>
      <c r="AB9" s="129">
        <v>66</v>
      </c>
      <c r="AC9" s="129" t="s">
        <v>1</v>
      </c>
      <c r="AD9" s="129">
        <v>64.66666666666667</v>
      </c>
    </row>
    <row r="10" spans="1:30" ht="12.75" customHeight="1">
      <c r="A10" s="313">
        <v>3</v>
      </c>
      <c r="B10" t="s">
        <v>77</v>
      </c>
      <c r="D10">
        <v>3</v>
      </c>
      <c r="F10">
        <v>1</v>
      </c>
      <c r="G10">
        <v>0</v>
      </c>
      <c r="H10">
        <v>2</v>
      </c>
      <c r="J10">
        <v>2</v>
      </c>
      <c r="K10" t="s">
        <v>1</v>
      </c>
      <c r="L10">
        <v>4</v>
      </c>
      <c r="N10">
        <v>49</v>
      </c>
      <c r="O10" t="s">
        <v>1</v>
      </c>
      <c r="P10">
        <v>47</v>
      </c>
      <c r="R10">
        <v>188</v>
      </c>
      <c r="S10" t="s">
        <v>1</v>
      </c>
      <c r="T10">
        <v>162</v>
      </c>
      <c r="V10">
        <v>26</v>
      </c>
      <c r="X10" s="129">
        <v>0.6666666666666666</v>
      </c>
      <c r="Z10" s="140">
        <v>16.333333333333332</v>
      </c>
      <c r="AB10" s="129">
        <v>62.666666666666664</v>
      </c>
      <c r="AC10" s="129" t="s">
        <v>1</v>
      </c>
      <c r="AD10" s="129">
        <v>54</v>
      </c>
    </row>
    <row r="11" spans="1:30" ht="12.75" customHeight="1">
      <c r="A11" s="313">
        <v>4</v>
      </c>
      <c r="B11" t="s">
        <v>141</v>
      </c>
      <c r="D11">
        <v>3</v>
      </c>
      <c r="F11">
        <v>0</v>
      </c>
      <c r="G11">
        <v>0</v>
      </c>
      <c r="H11">
        <v>3</v>
      </c>
      <c r="J11">
        <v>0</v>
      </c>
      <c r="K11" t="s">
        <v>1</v>
      </c>
      <c r="L11">
        <v>6</v>
      </c>
      <c r="N11">
        <v>15</v>
      </c>
      <c r="O11" t="s">
        <v>1</v>
      </c>
      <c r="P11">
        <v>81</v>
      </c>
      <c r="R11">
        <v>70</v>
      </c>
      <c r="S11" t="s">
        <v>1</v>
      </c>
      <c r="T11">
        <v>226</v>
      </c>
      <c r="V11">
        <v>-156</v>
      </c>
      <c r="X11" s="129">
        <v>0</v>
      </c>
      <c r="Z11" s="140">
        <v>5</v>
      </c>
      <c r="AB11" s="129">
        <v>23.333333333333332</v>
      </c>
      <c r="AC11" s="129" t="s">
        <v>1</v>
      </c>
      <c r="AD11" s="129">
        <v>75.33333333333333</v>
      </c>
    </row>
    <row r="12" spans="24:30" ht="12.75" customHeight="1">
      <c r="X12" s="129"/>
      <c r="Z12" s="140"/>
      <c r="AB12" s="129"/>
      <c r="AC12" s="129"/>
      <c r="AD12" s="129"/>
    </row>
    <row r="13" spans="24:30" ht="12.75" customHeight="1">
      <c r="X13" s="129"/>
      <c r="Z13" s="140"/>
      <c r="AB13" s="129"/>
      <c r="AC13" s="129"/>
      <c r="AD13" s="129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103"/>
  <sheetViews>
    <sheetView showGridLines="0" zoomScale="80" zoomScaleNormal="80" zoomScalePageLayoutView="0" workbookViewId="0" topLeftCell="A1">
      <selection activeCell="Q39" sqref="Q39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8" t="s">
        <v>10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97</v>
      </c>
      <c r="L4" s="97" t="s">
        <v>1</v>
      </c>
      <c r="M4" s="100">
        <f>SUBTOTAL(9,Auswertung3_Einzelergebnisse)*2+SUBTOTAL(9,Auswertung2_Einzelergebnisse)</f>
        <v>95</v>
      </c>
      <c r="N4" s="97"/>
      <c r="O4" s="97">
        <f>SUBTOTAL(9,O8:O103)</f>
        <v>351</v>
      </c>
      <c r="P4" s="97" t="s">
        <v>1</v>
      </c>
      <c r="Q4" s="98">
        <f>SUBTOTAL(9,Q8:Q103)</f>
        <v>333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27"/>
      <c r="B7" s="1"/>
      <c r="C7" s="1"/>
      <c r="D7" s="1"/>
      <c r="E7" s="1"/>
      <c r="F7" s="1"/>
      <c r="G7" s="1"/>
      <c r="H7" s="148"/>
      <c r="I7" s="1"/>
    </row>
    <row r="8" spans="1:21" ht="12.75">
      <c r="A8" s="328">
        <v>1</v>
      </c>
      <c r="B8" s="109">
        <v>1</v>
      </c>
      <c r="C8">
        <v>1</v>
      </c>
      <c r="D8" s="122">
        <v>42077</v>
      </c>
      <c r="E8" s="2" t="s">
        <v>141</v>
      </c>
      <c r="F8" s="136" t="s">
        <v>0</v>
      </c>
      <c r="G8" s="2" t="s">
        <v>76</v>
      </c>
      <c r="H8" s="149">
        <v>0</v>
      </c>
      <c r="I8" s="2" t="s">
        <v>79</v>
      </c>
      <c r="K8" s="2" t="s">
        <v>85</v>
      </c>
      <c r="L8" t="s">
        <v>0</v>
      </c>
      <c r="M8" s="2" t="s">
        <v>89</v>
      </c>
      <c r="O8">
        <v>1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28">
        <v>2</v>
      </c>
      <c r="B9" s="109">
        <v>1</v>
      </c>
      <c r="C9">
        <v>2</v>
      </c>
      <c r="D9" s="122">
        <v>42077</v>
      </c>
      <c r="E9" s="2" t="s">
        <v>141</v>
      </c>
      <c r="F9" s="136" t="s">
        <v>0</v>
      </c>
      <c r="G9" s="2" t="s">
        <v>76</v>
      </c>
      <c r="H9" s="149"/>
      <c r="I9" s="2" t="s">
        <v>79</v>
      </c>
      <c r="K9" s="2" t="s">
        <v>86</v>
      </c>
      <c r="L9" t="s">
        <v>0</v>
      </c>
      <c r="M9" s="2" t="s">
        <v>90</v>
      </c>
      <c r="O9">
        <v>6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28">
        <v>3</v>
      </c>
      <c r="B10" s="109">
        <v>1</v>
      </c>
      <c r="C10">
        <v>3</v>
      </c>
      <c r="D10" s="122">
        <v>42077</v>
      </c>
      <c r="E10" s="2" t="s">
        <v>141</v>
      </c>
      <c r="F10" s="136" t="s">
        <v>0</v>
      </c>
      <c r="G10" s="2" t="s">
        <v>76</v>
      </c>
      <c r="H10" s="149"/>
      <c r="I10" s="2" t="s">
        <v>79</v>
      </c>
      <c r="K10" s="2" t="s">
        <v>87</v>
      </c>
      <c r="L10" t="s">
        <v>0</v>
      </c>
      <c r="M10" s="2" t="s">
        <v>91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28">
        <v>4</v>
      </c>
      <c r="B11" s="109">
        <v>1</v>
      </c>
      <c r="C11">
        <v>4</v>
      </c>
      <c r="D11" s="122">
        <v>42077</v>
      </c>
      <c r="E11" s="2" t="s">
        <v>141</v>
      </c>
      <c r="F11" s="136" t="s">
        <v>0</v>
      </c>
      <c r="G11" s="2" t="s">
        <v>76</v>
      </c>
      <c r="H11" s="149">
        <v>0</v>
      </c>
      <c r="I11" s="2" t="s">
        <v>79</v>
      </c>
      <c r="K11" s="2" t="s">
        <v>88</v>
      </c>
      <c r="L11" t="s">
        <v>0</v>
      </c>
      <c r="M11" s="2" t="s">
        <v>92</v>
      </c>
      <c r="O11">
        <v>7</v>
      </c>
      <c r="P11" s="1" t="s">
        <v>1</v>
      </c>
      <c r="Q11">
        <v>8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28">
        <v>5</v>
      </c>
      <c r="B12" s="109">
        <v>1</v>
      </c>
      <c r="C12">
        <v>5</v>
      </c>
      <c r="D12" s="122">
        <v>42077</v>
      </c>
      <c r="E12" s="2" t="s">
        <v>141</v>
      </c>
      <c r="F12" s="136" t="s">
        <v>0</v>
      </c>
      <c r="G12" s="2" t="s">
        <v>76</v>
      </c>
      <c r="H12" s="149"/>
      <c r="I12" s="2" t="s">
        <v>79</v>
      </c>
      <c r="K12" s="2" t="s">
        <v>86</v>
      </c>
      <c r="L12" t="s">
        <v>0</v>
      </c>
      <c r="M12" s="2" t="s">
        <v>89</v>
      </c>
      <c r="O12">
        <v>6</v>
      </c>
      <c r="P12" s="1" t="s">
        <v>1</v>
      </c>
      <c r="Q12">
        <v>6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328">
        <v>6</v>
      </c>
      <c r="B13" s="109">
        <v>1</v>
      </c>
      <c r="C13">
        <v>6</v>
      </c>
      <c r="D13" s="122">
        <v>42077</v>
      </c>
      <c r="E13" s="2" t="s">
        <v>141</v>
      </c>
      <c r="F13" s="136" t="s">
        <v>0</v>
      </c>
      <c r="G13" s="2" t="s">
        <v>76</v>
      </c>
      <c r="H13" s="149"/>
      <c r="I13" s="2" t="s">
        <v>79</v>
      </c>
      <c r="K13" s="2" t="s">
        <v>87</v>
      </c>
      <c r="L13" t="s">
        <v>0</v>
      </c>
      <c r="M13" s="2" t="s">
        <v>90</v>
      </c>
      <c r="O13">
        <v>4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28">
        <v>7</v>
      </c>
      <c r="B14" s="109">
        <v>1</v>
      </c>
      <c r="C14">
        <v>7</v>
      </c>
      <c r="D14" s="122">
        <v>42077</v>
      </c>
      <c r="E14" s="2" t="s">
        <v>141</v>
      </c>
      <c r="F14" s="136" t="s">
        <v>0</v>
      </c>
      <c r="G14" s="2" t="s">
        <v>76</v>
      </c>
      <c r="H14" s="149"/>
      <c r="I14" s="2" t="s">
        <v>79</v>
      </c>
      <c r="K14" s="2" t="s">
        <v>88</v>
      </c>
      <c r="L14" t="s">
        <v>0</v>
      </c>
      <c r="M14" s="2" t="s">
        <v>91</v>
      </c>
      <c r="O14">
        <v>7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28">
        <v>8</v>
      </c>
      <c r="B15" s="109">
        <v>1</v>
      </c>
      <c r="C15">
        <v>8</v>
      </c>
      <c r="D15" s="122">
        <v>42077</v>
      </c>
      <c r="E15" s="2" t="s">
        <v>141</v>
      </c>
      <c r="F15" s="136" t="s">
        <v>0</v>
      </c>
      <c r="G15" s="2" t="s">
        <v>76</v>
      </c>
      <c r="H15" s="149">
        <v>0</v>
      </c>
      <c r="I15" s="2" t="s">
        <v>79</v>
      </c>
      <c r="K15" s="2" t="s">
        <v>85</v>
      </c>
      <c r="L15" t="s">
        <v>0</v>
      </c>
      <c r="M15" s="2" t="s">
        <v>92</v>
      </c>
      <c r="O15">
        <v>1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28">
        <v>9</v>
      </c>
      <c r="B16" s="109">
        <v>1</v>
      </c>
      <c r="C16">
        <v>9</v>
      </c>
      <c r="D16" s="122">
        <v>42077</v>
      </c>
      <c r="E16" s="2" t="s">
        <v>141</v>
      </c>
      <c r="F16" s="136" t="s">
        <v>0</v>
      </c>
      <c r="G16" s="2" t="s">
        <v>76</v>
      </c>
      <c r="H16" s="149">
        <v>0</v>
      </c>
      <c r="I16" s="2" t="s">
        <v>79</v>
      </c>
      <c r="K16" s="2" t="s">
        <v>88</v>
      </c>
      <c r="L16" t="s">
        <v>0</v>
      </c>
      <c r="M16" s="2" t="s">
        <v>90</v>
      </c>
      <c r="O16">
        <v>3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28">
        <v>10</v>
      </c>
      <c r="B17" s="109">
        <v>1</v>
      </c>
      <c r="C17">
        <v>10</v>
      </c>
      <c r="D17" s="122">
        <v>42077</v>
      </c>
      <c r="E17" s="2" t="s">
        <v>141</v>
      </c>
      <c r="F17" s="136" t="s">
        <v>0</v>
      </c>
      <c r="G17" s="2" t="s">
        <v>76</v>
      </c>
      <c r="H17" s="149"/>
      <c r="I17" s="2" t="s">
        <v>79</v>
      </c>
      <c r="K17" s="2" t="s">
        <v>87</v>
      </c>
      <c r="L17" t="s">
        <v>0</v>
      </c>
      <c r="M17" s="2" t="s">
        <v>89</v>
      </c>
      <c r="O17">
        <v>7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28">
        <v>11</v>
      </c>
      <c r="B18" s="109">
        <v>1</v>
      </c>
      <c r="C18">
        <v>11</v>
      </c>
      <c r="D18" s="122">
        <v>42077</v>
      </c>
      <c r="E18" s="2" t="s">
        <v>141</v>
      </c>
      <c r="F18" s="136" t="s">
        <v>0</v>
      </c>
      <c r="G18" s="2" t="s">
        <v>76</v>
      </c>
      <c r="H18" s="149"/>
      <c r="I18" s="2" t="s">
        <v>79</v>
      </c>
      <c r="K18" s="2" t="s">
        <v>86</v>
      </c>
      <c r="L18" t="s">
        <v>0</v>
      </c>
      <c r="M18" s="2" t="s">
        <v>92</v>
      </c>
      <c r="O18">
        <v>5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28">
        <v>12</v>
      </c>
      <c r="B19" s="109">
        <v>1</v>
      </c>
      <c r="C19">
        <v>12</v>
      </c>
      <c r="D19" s="122">
        <v>42077</v>
      </c>
      <c r="E19" s="2" t="s">
        <v>141</v>
      </c>
      <c r="F19" s="136" t="s">
        <v>0</v>
      </c>
      <c r="G19" s="2" t="s">
        <v>76</v>
      </c>
      <c r="H19" s="149"/>
      <c r="I19" s="2" t="s">
        <v>79</v>
      </c>
      <c r="K19" s="2" t="s">
        <v>85</v>
      </c>
      <c r="L19" t="s">
        <v>0</v>
      </c>
      <c r="M19" s="2" t="s">
        <v>91</v>
      </c>
      <c r="O19">
        <v>5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28">
        <v>13</v>
      </c>
      <c r="B20" s="109">
        <v>1</v>
      </c>
      <c r="C20">
        <v>13</v>
      </c>
      <c r="D20" s="122">
        <v>42077</v>
      </c>
      <c r="E20" s="2" t="s">
        <v>141</v>
      </c>
      <c r="F20" s="136" t="s">
        <v>0</v>
      </c>
      <c r="G20" s="2" t="s">
        <v>76</v>
      </c>
      <c r="H20" s="149"/>
      <c r="I20" s="2" t="s">
        <v>79</v>
      </c>
      <c r="K20" s="2" t="s">
        <v>85</v>
      </c>
      <c r="L20" t="s">
        <v>0</v>
      </c>
      <c r="M20" s="2" t="s">
        <v>90</v>
      </c>
      <c r="O20">
        <v>5</v>
      </c>
      <c r="P20" s="1" t="s">
        <v>1</v>
      </c>
      <c r="Q20">
        <v>5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328">
        <v>14</v>
      </c>
      <c r="B21" s="109">
        <v>1</v>
      </c>
      <c r="C21">
        <v>14</v>
      </c>
      <c r="D21" s="122">
        <v>42077</v>
      </c>
      <c r="E21" s="2" t="s">
        <v>141</v>
      </c>
      <c r="F21" s="136" t="s">
        <v>0</v>
      </c>
      <c r="G21" s="2" t="s">
        <v>76</v>
      </c>
      <c r="H21" s="149">
        <v>0</v>
      </c>
      <c r="I21" s="2" t="s">
        <v>79</v>
      </c>
      <c r="K21" s="2" t="s">
        <v>88</v>
      </c>
      <c r="L21" t="s">
        <v>0</v>
      </c>
      <c r="M21" s="2" t="s">
        <v>89</v>
      </c>
      <c r="O21">
        <v>5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28">
        <v>15</v>
      </c>
      <c r="B22" s="109">
        <v>1</v>
      </c>
      <c r="C22">
        <v>15</v>
      </c>
      <c r="D22" s="122">
        <v>42077</v>
      </c>
      <c r="E22" s="2" t="s">
        <v>141</v>
      </c>
      <c r="F22" s="136" t="s">
        <v>0</v>
      </c>
      <c r="G22" s="2" t="s">
        <v>76</v>
      </c>
      <c r="H22" s="149">
        <v>0</v>
      </c>
      <c r="I22" s="2" t="s">
        <v>79</v>
      </c>
      <c r="K22" s="2" t="s">
        <v>87</v>
      </c>
      <c r="L22" t="s">
        <v>0</v>
      </c>
      <c r="M22" s="2" t="s">
        <v>92</v>
      </c>
      <c r="O22">
        <v>2</v>
      </c>
      <c r="P22" s="1" t="s">
        <v>1</v>
      </c>
      <c r="Q22">
        <v>5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28">
        <v>16</v>
      </c>
      <c r="B23" s="109">
        <v>1</v>
      </c>
      <c r="C23">
        <v>16</v>
      </c>
      <c r="D23" s="122">
        <v>42077</v>
      </c>
      <c r="E23" s="2" t="s">
        <v>141</v>
      </c>
      <c r="F23" s="136" t="s">
        <v>0</v>
      </c>
      <c r="G23" s="2" t="s">
        <v>76</v>
      </c>
      <c r="H23" s="149">
        <v>0</v>
      </c>
      <c r="I23" s="2" t="s">
        <v>79</v>
      </c>
      <c r="K23" s="2" t="s">
        <v>86</v>
      </c>
      <c r="L23" t="s">
        <v>0</v>
      </c>
      <c r="M23" s="2" t="s">
        <v>91</v>
      </c>
      <c r="O23">
        <v>3</v>
      </c>
      <c r="P23" s="1" t="s">
        <v>1</v>
      </c>
      <c r="Q23">
        <v>5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28">
        <v>17</v>
      </c>
      <c r="B24" s="109">
        <v>2</v>
      </c>
      <c r="C24">
        <v>1</v>
      </c>
      <c r="D24" s="122">
        <v>42112</v>
      </c>
      <c r="E24" s="2" t="s">
        <v>78</v>
      </c>
      <c r="F24" s="136" t="s">
        <v>0</v>
      </c>
      <c r="G24" s="2" t="s">
        <v>141</v>
      </c>
      <c r="H24" s="149"/>
      <c r="I24" s="2" t="s">
        <v>79</v>
      </c>
      <c r="K24" s="2" t="s">
        <v>97</v>
      </c>
      <c r="L24" t="s">
        <v>0</v>
      </c>
      <c r="M24" s="2" t="s">
        <v>101</v>
      </c>
      <c r="O24">
        <v>5</v>
      </c>
      <c r="P24" s="1" t="s">
        <v>1</v>
      </c>
      <c r="Q24">
        <v>0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28">
        <v>18</v>
      </c>
      <c r="B25" s="109">
        <v>2</v>
      </c>
      <c r="C25">
        <v>2</v>
      </c>
      <c r="D25" s="122">
        <v>42112</v>
      </c>
      <c r="E25" s="2" t="s">
        <v>78</v>
      </c>
      <c r="F25" s="136" t="s">
        <v>0</v>
      </c>
      <c r="G25" s="2" t="s">
        <v>141</v>
      </c>
      <c r="H25" s="149"/>
      <c r="I25" s="2" t="s">
        <v>79</v>
      </c>
      <c r="K25" s="2" t="s">
        <v>98</v>
      </c>
      <c r="L25" t="s">
        <v>0</v>
      </c>
      <c r="M25" s="2" t="s">
        <v>102</v>
      </c>
      <c r="O25">
        <v>5</v>
      </c>
      <c r="P25" s="1" t="s">
        <v>1</v>
      </c>
      <c r="Q25">
        <v>0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28">
        <v>19</v>
      </c>
      <c r="B26" s="109">
        <v>2</v>
      </c>
      <c r="C26">
        <v>3</v>
      </c>
      <c r="D26" s="122">
        <v>42112</v>
      </c>
      <c r="E26" s="2" t="s">
        <v>78</v>
      </c>
      <c r="F26" s="136" t="s">
        <v>0</v>
      </c>
      <c r="G26" s="2" t="s">
        <v>141</v>
      </c>
      <c r="H26" s="149"/>
      <c r="I26" s="2" t="s">
        <v>79</v>
      </c>
      <c r="K26" s="2" t="s">
        <v>99</v>
      </c>
      <c r="L26" t="s">
        <v>0</v>
      </c>
      <c r="M26" s="2" t="s">
        <v>103</v>
      </c>
      <c r="O26">
        <v>5</v>
      </c>
      <c r="P26" s="1" t="s">
        <v>1</v>
      </c>
      <c r="Q26">
        <v>0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28">
        <v>20</v>
      </c>
      <c r="B27" s="109">
        <v>2</v>
      </c>
      <c r="C27">
        <v>4</v>
      </c>
      <c r="D27" s="122">
        <v>42112</v>
      </c>
      <c r="E27" s="2" t="s">
        <v>78</v>
      </c>
      <c r="F27" s="136" t="s">
        <v>0</v>
      </c>
      <c r="G27" s="2" t="s">
        <v>141</v>
      </c>
      <c r="H27" s="149"/>
      <c r="I27" s="2" t="s">
        <v>79</v>
      </c>
      <c r="K27" s="2" t="s">
        <v>100</v>
      </c>
      <c r="L27" t="s">
        <v>0</v>
      </c>
      <c r="M27" s="2" t="s">
        <v>104</v>
      </c>
      <c r="O27">
        <v>5</v>
      </c>
      <c r="P27" s="1" t="s">
        <v>1</v>
      </c>
      <c r="Q27">
        <v>0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28">
        <v>21</v>
      </c>
      <c r="B28" s="109">
        <v>2</v>
      </c>
      <c r="C28">
        <v>5</v>
      </c>
      <c r="D28" s="122">
        <v>42112</v>
      </c>
      <c r="E28" s="2" t="s">
        <v>78</v>
      </c>
      <c r="F28" s="136" t="s">
        <v>0</v>
      </c>
      <c r="G28" s="2" t="s">
        <v>141</v>
      </c>
      <c r="H28" s="149"/>
      <c r="I28" s="2" t="s">
        <v>79</v>
      </c>
      <c r="K28" s="2" t="s">
        <v>98</v>
      </c>
      <c r="L28" t="s">
        <v>0</v>
      </c>
      <c r="M28" s="2" t="s">
        <v>101</v>
      </c>
      <c r="O28">
        <v>5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28">
        <v>22</v>
      </c>
      <c r="B29" s="109">
        <v>2</v>
      </c>
      <c r="C29">
        <v>6</v>
      </c>
      <c r="D29" s="122">
        <v>42112</v>
      </c>
      <c r="E29" s="2" t="s">
        <v>78</v>
      </c>
      <c r="F29" s="136" t="s">
        <v>0</v>
      </c>
      <c r="G29" s="2" t="s">
        <v>141</v>
      </c>
      <c r="H29" s="149"/>
      <c r="I29" s="2" t="s">
        <v>79</v>
      </c>
      <c r="K29" s="2" t="s">
        <v>99</v>
      </c>
      <c r="L29" t="s">
        <v>0</v>
      </c>
      <c r="M29" s="2" t="s">
        <v>102</v>
      </c>
      <c r="O29">
        <v>5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28">
        <v>23</v>
      </c>
      <c r="B30" s="109">
        <v>2</v>
      </c>
      <c r="C30">
        <v>7</v>
      </c>
      <c r="D30" s="122">
        <v>42112</v>
      </c>
      <c r="E30" s="2" t="s">
        <v>78</v>
      </c>
      <c r="F30" s="136" t="s">
        <v>0</v>
      </c>
      <c r="G30" s="2" t="s">
        <v>141</v>
      </c>
      <c r="H30" s="149"/>
      <c r="I30" s="2" t="s">
        <v>79</v>
      </c>
      <c r="K30" s="2" t="s">
        <v>100</v>
      </c>
      <c r="L30" t="s">
        <v>0</v>
      </c>
      <c r="M30" s="2" t="s">
        <v>103</v>
      </c>
      <c r="O30">
        <v>5</v>
      </c>
      <c r="P30" s="1" t="s">
        <v>1</v>
      </c>
      <c r="Q30">
        <v>0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28">
        <v>24</v>
      </c>
      <c r="B31" s="109">
        <v>2</v>
      </c>
      <c r="C31">
        <v>8</v>
      </c>
      <c r="D31" s="122">
        <v>42112</v>
      </c>
      <c r="E31" s="2" t="s">
        <v>78</v>
      </c>
      <c r="F31" s="136" t="s">
        <v>0</v>
      </c>
      <c r="G31" s="2" t="s">
        <v>141</v>
      </c>
      <c r="H31" s="149"/>
      <c r="I31" s="2" t="s">
        <v>79</v>
      </c>
      <c r="K31" s="2" t="s">
        <v>97</v>
      </c>
      <c r="L31" t="s">
        <v>0</v>
      </c>
      <c r="M31" s="2" t="s">
        <v>104</v>
      </c>
      <c r="O31">
        <v>5</v>
      </c>
      <c r="P31" s="1" t="s">
        <v>1</v>
      </c>
      <c r="Q31">
        <v>0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28">
        <v>25</v>
      </c>
      <c r="B32" s="109">
        <v>2</v>
      </c>
      <c r="C32">
        <v>9</v>
      </c>
      <c r="D32" s="122">
        <v>42112</v>
      </c>
      <c r="E32" s="2" t="s">
        <v>78</v>
      </c>
      <c r="F32" s="136" t="s">
        <v>0</v>
      </c>
      <c r="G32" s="2" t="s">
        <v>141</v>
      </c>
      <c r="H32" s="149"/>
      <c r="I32" s="2" t="s">
        <v>79</v>
      </c>
      <c r="K32" s="2" t="s">
        <v>100</v>
      </c>
      <c r="L32" t="s">
        <v>0</v>
      </c>
      <c r="M32" s="2" t="s">
        <v>102</v>
      </c>
      <c r="O32">
        <v>5</v>
      </c>
      <c r="P32" s="1" t="s">
        <v>1</v>
      </c>
      <c r="Q32">
        <v>0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28">
        <v>26</v>
      </c>
      <c r="B33" s="109">
        <v>2</v>
      </c>
      <c r="C33">
        <v>10</v>
      </c>
      <c r="D33" s="122">
        <v>42112</v>
      </c>
      <c r="E33" s="2" t="s">
        <v>78</v>
      </c>
      <c r="F33" s="136" t="s">
        <v>0</v>
      </c>
      <c r="G33" s="2" t="s">
        <v>141</v>
      </c>
      <c r="H33" s="149"/>
      <c r="I33" s="2" t="s">
        <v>79</v>
      </c>
      <c r="K33" s="2" t="s">
        <v>99</v>
      </c>
      <c r="L33" t="s">
        <v>0</v>
      </c>
      <c r="M33" s="2" t="s">
        <v>101</v>
      </c>
      <c r="O33">
        <v>5</v>
      </c>
      <c r="P33" s="1" t="s">
        <v>1</v>
      </c>
      <c r="Q33">
        <v>0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28">
        <v>27</v>
      </c>
      <c r="B34" s="109">
        <v>2</v>
      </c>
      <c r="C34">
        <v>11</v>
      </c>
      <c r="D34" s="122">
        <v>42112</v>
      </c>
      <c r="E34" s="2" t="s">
        <v>78</v>
      </c>
      <c r="F34" s="136" t="s">
        <v>0</v>
      </c>
      <c r="G34" s="2" t="s">
        <v>141</v>
      </c>
      <c r="H34" s="149"/>
      <c r="I34" s="2" t="s">
        <v>79</v>
      </c>
      <c r="K34" s="2" t="s">
        <v>98</v>
      </c>
      <c r="L34" t="s">
        <v>0</v>
      </c>
      <c r="M34" s="2" t="s">
        <v>104</v>
      </c>
      <c r="O34">
        <v>5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28">
        <v>28</v>
      </c>
      <c r="B35" s="109">
        <v>2</v>
      </c>
      <c r="C35">
        <v>12</v>
      </c>
      <c r="D35" s="122">
        <v>42112</v>
      </c>
      <c r="E35" s="2" t="s">
        <v>78</v>
      </c>
      <c r="F35" s="136" t="s">
        <v>0</v>
      </c>
      <c r="G35" s="2" t="s">
        <v>141</v>
      </c>
      <c r="H35" s="149"/>
      <c r="I35" s="2" t="s">
        <v>79</v>
      </c>
      <c r="K35" s="2" t="s">
        <v>97</v>
      </c>
      <c r="L35" t="s">
        <v>0</v>
      </c>
      <c r="M35" s="2" t="s">
        <v>103</v>
      </c>
      <c r="O35">
        <v>5</v>
      </c>
      <c r="P35" s="1" t="s">
        <v>1</v>
      </c>
      <c r="Q35">
        <v>0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28">
        <v>29</v>
      </c>
      <c r="B36" s="109">
        <v>2</v>
      </c>
      <c r="C36">
        <v>13</v>
      </c>
      <c r="D36" s="122">
        <v>42112</v>
      </c>
      <c r="E36" s="2" t="s">
        <v>78</v>
      </c>
      <c r="F36" s="136" t="s">
        <v>0</v>
      </c>
      <c r="G36" s="2" t="s">
        <v>141</v>
      </c>
      <c r="H36" s="149"/>
      <c r="I36" s="2" t="s">
        <v>79</v>
      </c>
      <c r="K36" s="2" t="s">
        <v>97</v>
      </c>
      <c r="L36" t="s">
        <v>0</v>
      </c>
      <c r="M36" s="2" t="s">
        <v>102</v>
      </c>
      <c r="O36">
        <v>5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28">
        <v>30</v>
      </c>
      <c r="B37" s="109">
        <v>2</v>
      </c>
      <c r="C37">
        <v>14</v>
      </c>
      <c r="D37" s="122">
        <v>42112</v>
      </c>
      <c r="E37" s="2" t="s">
        <v>78</v>
      </c>
      <c r="F37" s="136" t="s">
        <v>0</v>
      </c>
      <c r="G37" s="2" t="s">
        <v>141</v>
      </c>
      <c r="H37" s="149"/>
      <c r="I37" s="2" t="s">
        <v>79</v>
      </c>
      <c r="K37" s="2" t="s">
        <v>100</v>
      </c>
      <c r="L37" t="s">
        <v>0</v>
      </c>
      <c r="M37" s="2" t="s">
        <v>101</v>
      </c>
      <c r="O37">
        <v>5</v>
      </c>
      <c r="P37" s="1" t="s">
        <v>1</v>
      </c>
      <c r="Q37">
        <v>0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28">
        <v>31</v>
      </c>
      <c r="B38" s="109">
        <v>2</v>
      </c>
      <c r="C38">
        <v>15</v>
      </c>
      <c r="D38" s="122">
        <v>42112</v>
      </c>
      <c r="E38" s="2" t="s">
        <v>78</v>
      </c>
      <c r="F38" s="136" t="s">
        <v>0</v>
      </c>
      <c r="G38" s="2" t="s">
        <v>141</v>
      </c>
      <c r="H38" s="149"/>
      <c r="I38" s="2" t="s">
        <v>79</v>
      </c>
      <c r="K38" s="2" t="s">
        <v>99</v>
      </c>
      <c r="L38" t="s">
        <v>0</v>
      </c>
      <c r="M38" s="2" t="s">
        <v>104</v>
      </c>
      <c r="O38">
        <v>5</v>
      </c>
      <c r="P38" s="1" t="s">
        <v>1</v>
      </c>
      <c r="Q38">
        <v>0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28">
        <v>32</v>
      </c>
      <c r="B39" s="109">
        <v>2</v>
      </c>
      <c r="C39">
        <v>16</v>
      </c>
      <c r="D39" s="122">
        <v>42112</v>
      </c>
      <c r="E39" s="2" t="s">
        <v>78</v>
      </c>
      <c r="F39" s="136" t="s">
        <v>0</v>
      </c>
      <c r="G39" s="2" t="s">
        <v>141</v>
      </c>
      <c r="H39" s="149"/>
      <c r="I39" s="2" t="s">
        <v>79</v>
      </c>
      <c r="K39" s="2" t="s">
        <v>98</v>
      </c>
      <c r="L39" t="s">
        <v>0</v>
      </c>
      <c r="M39" s="2" t="s">
        <v>103</v>
      </c>
      <c r="O39">
        <v>5</v>
      </c>
      <c r="P39" s="1" t="s">
        <v>1</v>
      </c>
      <c r="Q39">
        <v>0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28">
        <v>33</v>
      </c>
      <c r="B40" s="109">
        <v>3</v>
      </c>
      <c r="C40">
        <v>1</v>
      </c>
      <c r="D40" s="122">
        <v>42112</v>
      </c>
      <c r="E40" s="2" t="s">
        <v>77</v>
      </c>
      <c r="F40" s="136" t="s">
        <v>0</v>
      </c>
      <c r="G40" s="2" t="s">
        <v>76</v>
      </c>
      <c r="H40" s="149"/>
      <c r="I40" s="2" t="s">
        <v>79</v>
      </c>
      <c r="K40" s="2" t="s">
        <v>117</v>
      </c>
      <c r="L40" t="s">
        <v>0</v>
      </c>
      <c r="M40" s="2" t="s">
        <v>121</v>
      </c>
      <c r="O40">
        <v>3</v>
      </c>
      <c r="P40" s="1" t="s">
        <v>1</v>
      </c>
      <c r="Q40">
        <v>3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328">
        <v>34</v>
      </c>
      <c r="B41" s="109">
        <v>3</v>
      </c>
      <c r="C41">
        <v>2</v>
      </c>
      <c r="D41" s="122">
        <v>42112</v>
      </c>
      <c r="E41" s="2" t="s">
        <v>77</v>
      </c>
      <c r="F41" s="136" t="s">
        <v>0</v>
      </c>
      <c r="G41" s="2" t="s">
        <v>76</v>
      </c>
      <c r="H41" s="149">
        <v>0</v>
      </c>
      <c r="I41" s="2" t="s">
        <v>79</v>
      </c>
      <c r="K41" s="2" t="s">
        <v>118</v>
      </c>
      <c r="L41" t="s">
        <v>0</v>
      </c>
      <c r="M41" s="2" t="s">
        <v>92</v>
      </c>
      <c r="O41">
        <v>2</v>
      </c>
      <c r="P41" s="1" t="s">
        <v>1</v>
      </c>
      <c r="Q41">
        <v>5</v>
      </c>
      <c r="S41">
        <f aca="true" t="shared" si="6" ref="S41:S55">IF(O41&gt;Q41,1,0)</f>
        <v>0</v>
      </c>
      <c r="T41">
        <f aca="true" t="shared" si="7" ref="T41:T55">IF(ISNUMBER(Q41),IF(O41=Q41,1,0),0)</f>
        <v>0</v>
      </c>
      <c r="U41">
        <f aca="true" t="shared" si="8" ref="U41:U55">IF(O41&lt;Q41,1,0)</f>
        <v>1</v>
      </c>
    </row>
    <row r="42" spans="1:21" ht="12.75">
      <c r="A42" s="328">
        <v>35</v>
      </c>
      <c r="B42" s="109">
        <v>3</v>
      </c>
      <c r="C42">
        <v>3</v>
      </c>
      <c r="D42" s="122">
        <v>42112</v>
      </c>
      <c r="E42" s="2" t="s">
        <v>77</v>
      </c>
      <c r="F42" s="136" t="s">
        <v>0</v>
      </c>
      <c r="G42" s="2" t="s">
        <v>76</v>
      </c>
      <c r="H42" s="149">
        <v>0</v>
      </c>
      <c r="I42" s="2" t="s">
        <v>79</v>
      </c>
      <c r="K42" s="2" t="s">
        <v>119</v>
      </c>
      <c r="L42" t="s">
        <v>0</v>
      </c>
      <c r="M42" s="2" t="s">
        <v>122</v>
      </c>
      <c r="O42">
        <v>4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28">
        <v>36</v>
      </c>
      <c r="B43" s="109">
        <v>3</v>
      </c>
      <c r="C43">
        <v>4</v>
      </c>
      <c r="D43" s="122">
        <v>42112</v>
      </c>
      <c r="E43" s="2" t="s">
        <v>77</v>
      </c>
      <c r="F43" s="136" t="s">
        <v>0</v>
      </c>
      <c r="G43" s="2" t="s">
        <v>76</v>
      </c>
      <c r="H43" s="149">
        <v>0</v>
      </c>
      <c r="I43" s="2" t="s">
        <v>79</v>
      </c>
      <c r="K43" s="2" t="s">
        <v>120</v>
      </c>
      <c r="L43" t="s">
        <v>0</v>
      </c>
      <c r="M43" s="2" t="s">
        <v>89</v>
      </c>
      <c r="O43">
        <v>1</v>
      </c>
      <c r="P43" s="1" t="s">
        <v>1</v>
      </c>
      <c r="Q43">
        <v>4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28">
        <v>37</v>
      </c>
      <c r="B44" s="109">
        <v>3</v>
      </c>
      <c r="C44">
        <v>5</v>
      </c>
      <c r="D44" s="122">
        <v>42112</v>
      </c>
      <c r="E44" s="2" t="s">
        <v>77</v>
      </c>
      <c r="F44" s="136" t="s">
        <v>0</v>
      </c>
      <c r="G44" s="2" t="s">
        <v>76</v>
      </c>
      <c r="H44" s="149"/>
      <c r="I44" s="2" t="s">
        <v>79</v>
      </c>
      <c r="K44" s="2" t="s">
        <v>118</v>
      </c>
      <c r="L44" t="s">
        <v>0</v>
      </c>
      <c r="M44" s="2" t="s">
        <v>121</v>
      </c>
      <c r="O44">
        <v>3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28">
        <v>38</v>
      </c>
      <c r="B45" s="109">
        <v>3</v>
      </c>
      <c r="C45">
        <v>6</v>
      </c>
      <c r="D45" s="122">
        <v>42112</v>
      </c>
      <c r="E45" s="2" t="s">
        <v>77</v>
      </c>
      <c r="F45" s="136" t="s">
        <v>0</v>
      </c>
      <c r="G45" s="2" t="s">
        <v>76</v>
      </c>
      <c r="H45" s="149">
        <v>0</v>
      </c>
      <c r="I45" s="2" t="s">
        <v>79</v>
      </c>
      <c r="K45" s="2" t="s">
        <v>119</v>
      </c>
      <c r="L45" t="s">
        <v>0</v>
      </c>
      <c r="M45" s="2" t="s">
        <v>92</v>
      </c>
      <c r="O45">
        <v>4</v>
      </c>
      <c r="P45" s="1" t="s">
        <v>1</v>
      </c>
      <c r="Q45">
        <v>7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28">
        <v>39</v>
      </c>
      <c r="B46" s="109">
        <v>3</v>
      </c>
      <c r="C46">
        <v>7</v>
      </c>
      <c r="D46" s="122">
        <v>42112</v>
      </c>
      <c r="E46" s="2" t="s">
        <v>77</v>
      </c>
      <c r="F46" s="136" t="s">
        <v>0</v>
      </c>
      <c r="G46" s="2" t="s">
        <v>76</v>
      </c>
      <c r="H46" s="149">
        <v>0</v>
      </c>
      <c r="I46" s="2" t="s">
        <v>79</v>
      </c>
      <c r="K46" s="2" t="s">
        <v>120</v>
      </c>
      <c r="L46" t="s">
        <v>0</v>
      </c>
      <c r="M46" s="2" t="s">
        <v>122</v>
      </c>
      <c r="O46">
        <v>6</v>
      </c>
      <c r="P46" s="1" t="s">
        <v>1</v>
      </c>
      <c r="Q46">
        <v>9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28">
        <v>40</v>
      </c>
      <c r="B47" s="109">
        <v>3</v>
      </c>
      <c r="C47">
        <v>8</v>
      </c>
      <c r="D47" s="122">
        <v>42112</v>
      </c>
      <c r="E47" s="2" t="s">
        <v>77</v>
      </c>
      <c r="F47" s="136" t="s">
        <v>0</v>
      </c>
      <c r="G47" s="2" t="s">
        <v>76</v>
      </c>
      <c r="H47" s="149"/>
      <c r="I47" s="2" t="s">
        <v>79</v>
      </c>
      <c r="K47" s="2" t="s">
        <v>117</v>
      </c>
      <c r="L47" t="s">
        <v>0</v>
      </c>
      <c r="M47" s="2" t="s">
        <v>89</v>
      </c>
      <c r="O47">
        <v>7</v>
      </c>
      <c r="P47" s="1" t="s">
        <v>1</v>
      </c>
      <c r="Q47">
        <v>6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28">
        <v>41</v>
      </c>
      <c r="B48" s="109">
        <v>3</v>
      </c>
      <c r="C48">
        <v>9</v>
      </c>
      <c r="D48" s="122">
        <v>42112</v>
      </c>
      <c r="E48" s="2" t="s">
        <v>77</v>
      </c>
      <c r="F48" s="136" t="s">
        <v>0</v>
      </c>
      <c r="G48" s="2" t="s">
        <v>76</v>
      </c>
      <c r="H48" s="149">
        <v>0</v>
      </c>
      <c r="I48" s="2" t="s">
        <v>79</v>
      </c>
      <c r="K48" s="2" t="s">
        <v>120</v>
      </c>
      <c r="L48" t="s">
        <v>0</v>
      </c>
      <c r="M48" s="2" t="s">
        <v>92</v>
      </c>
      <c r="O48">
        <v>5</v>
      </c>
      <c r="P48" s="1" t="s">
        <v>1</v>
      </c>
      <c r="Q48">
        <v>6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28">
        <v>42</v>
      </c>
      <c r="B49" s="109">
        <v>3</v>
      </c>
      <c r="C49">
        <v>10</v>
      </c>
      <c r="D49" s="122">
        <v>42112</v>
      </c>
      <c r="E49" s="2" t="s">
        <v>77</v>
      </c>
      <c r="F49" s="136" t="s">
        <v>0</v>
      </c>
      <c r="G49" s="2" t="s">
        <v>76</v>
      </c>
      <c r="H49" s="149"/>
      <c r="I49" s="2" t="s">
        <v>79</v>
      </c>
      <c r="K49" s="2" t="s">
        <v>119</v>
      </c>
      <c r="L49" t="s">
        <v>0</v>
      </c>
      <c r="M49" s="2" t="s">
        <v>121</v>
      </c>
      <c r="O49">
        <v>7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28">
        <v>43</v>
      </c>
      <c r="B50" s="109">
        <v>3</v>
      </c>
      <c r="C50">
        <v>11</v>
      </c>
      <c r="D50" s="122">
        <v>42112</v>
      </c>
      <c r="E50" s="2" t="s">
        <v>77</v>
      </c>
      <c r="F50" s="136" t="s">
        <v>0</v>
      </c>
      <c r="G50" s="2" t="s">
        <v>76</v>
      </c>
      <c r="H50" s="149"/>
      <c r="I50" s="2" t="s">
        <v>79</v>
      </c>
      <c r="K50" s="2" t="s">
        <v>118</v>
      </c>
      <c r="L50" t="s">
        <v>0</v>
      </c>
      <c r="M50" s="2" t="s">
        <v>89</v>
      </c>
      <c r="O50">
        <v>4</v>
      </c>
      <c r="P50" s="1" t="s">
        <v>1</v>
      </c>
      <c r="Q50">
        <v>4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28">
        <v>44</v>
      </c>
      <c r="B51" s="109">
        <v>3</v>
      </c>
      <c r="C51">
        <v>12</v>
      </c>
      <c r="D51" s="122">
        <v>42112</v>
      </c>
      <c r="E51" s="2" t="s">
        <v>77</v>
      </c>
      <c r="F51" s="136" t="s">
        <v>0</v>
      </c>
      <c r="G51" s="2" t="s">
        <v>76</v>
      </c>
      <c r="H51" s="149">
        <v>0</v>
      </c>
      <c r="I51" s="2" t="s">
        <v>79</v>
      </c>
      <c r="K51" s="2" t="s">
        <v>117</v>
      </c>
      <c r="L51" t="s">
        <v>0</v>
      </c>
      <c r="M51" s="2" t="s">
        <v>122</v>
      </c>
      <c r="O51">
        <v>2</v>
      </c>
      <c r="P51" s="1" t="s">
        <v>1</v>
      </c>
      <c r="Q51">
        <v>4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28">
        <v>45</v>
      </c>
      <c r="B52" s="109">
        <v>3</v>
      </c>
      <c r="C52">
        <v>13</v>
      </c>
      <c r="D52" s="122">
        <v>42112</v>
      </c>
      <c r="E52" s="2" t="s">
        <v>77</v>
      </c>
      <c r="F52" s="136" t="s">
        <v>0</v>
      </c>
      <c r="G52" s="2" t="s">
        <v>76</v>
      </c>
      <c r="H52" s="149">
        <v>0</v>
      </c>
      <c r="I52" s="2" t="s">
        <v>79</v>
      </c>
      <c r="K52" s="2" t="s">
        <v>117</v>
      </c>
      <c r="L52" t="s">
        <v>0</v>
      </c>
      <c r="M52" s="2" t="s">
        <v>92</v>
      </c>
      <c r="O52">
        <v>2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28">
        <v>46</v>
      </c>
      <c r="B53" s="109">
        <v>3</v>
      </c>
      <c r="C53">
        <v>14</v>
      </c>
      <c r="D53" s="122">
        <v>42112</v>
      </c>
      <c r="E53" s="2" t="s">
        <v>77</v>
      </c>
      <c r="F53" s="136" t="s">
        <v>0</v>
      </c>
      <c r="G53" s="2" t="s">
        <v>76</v>
      </c>
      <c r="H53" s="149">
        <v>0</v>
      </c>
      <c r="I53" s="2" t="s">
        <v>79</v>
      </c>
      <c r="K53" s="2" t="s">
        <v>120</v>
      </c>
      <c r="L53" t="s">
        <v>0</v>
      </c>
      <c r="M53" s="2" t="s">
        <v>121</v>
      </c>
      <c r="O53">
        <v>1</v>
      </c>
      <c r="P53" s="1" t="s">
        <v>1</v>
      </c>
      <c r="Q53">
        <v>8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28">
        <v>47</v>
      </c>
      <c r="B54" s="109">
        <v>3</v>
      </c>
      <c r="C54">
        <v>15</v>
      </c>
      <c r="D54" s="122">
        <v>42112</v>
      </c>
      <c r="E54" s="2" t="s">
        <v>77</v>
      </c>
      <c r="F54" s="136" t="s">
        <v>0</v>
      </c>
      <c r="G54" s="2" t="s">
        <v>76</v>
      </c>
      <c r="H54" s="149"/>
      <c r="I54" s="2" t="s">
        <v>79</v>
      </c>
      <c r="K54" s="2" t="s">
        <v>119</v>
      </c>
      <c r="L54" t="s">
        <v>0</v>
      </c>
      <c r="M54" s="2" t="s">
        <v>89</v>
      </c>
      <c r="O54">
        <v>5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28">
        <v>48</v>
      </c>
      <c r="B55" s="109">
        <v>3</v>
      </c>
      <c r="C55">
        <v>16</v>
      </c>
      <c r="D55" s="122">
        <v>42112</v>
      </c>
      <c r="E55" s="2" t="s">
        <v>77</v>
      </c>
      <c r="F55" s="136" t="s">
        <v>0</v>
      </c>
      <c r="G55" s="2" t="s">
        <v>76</v>
      </c>
      <c r="H55" s="149">
        <v>0</v>
      </c>
      <c r="I55" s="2" t="s">
        <v>79</v>
      </c>
      <c r="K55" s="2" t="s">
        <v>118</v>
      </c>
      <c r="L55" t="s">
        <v>0</v>
      </c>
      <c r="M55" s="2" t="s">
        <v>122</v>
      </c>
      <c r="O55">
        <v>5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328">
        <v>49</v>
      </c>
      <c r="B56" s="109">
        <v>4</v>
      </c>
      <c r="C56">
        <v>1</v>
      </c>
      <c r="D56" s="122">
        <v>42112</v>
      </c>
      <c r="E56" s="2" t="s">
        <v>76</v>
      </c>
      <c r="F56" s="136" t="s">
        <v>0</v>
      </c>
      <c r="G56" s="2" t="s">
        <v>78</v>
      </c>
      <c r="H56" s="149">
        <v>0</v>
      </c>
      <c r="I56" s="2" t="s">
        <v>79</v>
      </c>
      <c r="K56" s="2" t="s">
        <v>121</v>
      </c>
      <c r="L56" t="s">
        <v>0</v>
      </c>
      <c r="M56" s="2" t="s">
        <v>127</v>
      </c>
      <c r="O56">
        <v>4</v>
      </c>
      <c r="P56" s="1" t="s">
        <v>1</v>
      </c>
      <c r="Q56">
        <v>8</v>
      </c>
      <c r="S56">
        <f>IF(O56&gt;Q56,1,0)</f>
        <v>0</v>
      </c>
      <c r="T56">
        <f>IF(ISNUMBER(Q56),IF(O56=Q56,1,0),0)</f>
        <v>0</v>
      </c>
      <c r="U56">
        <f>IF(O56&lt;Q56,1,0)</f>
        <v>1</v>
      </c>
    </row>
    <row r="57" spans="1:21" ht="12.75">
      <c r="A57" s="328">
        <v>50</v>
      </c>
      <c r="B57" s="109">
        <v>4</v>
      </c>
      <c r="C57">
        <v>2</v>
      </c>
      <c r="D57" s="122">
        <v>42112</v>
      </c>
      <c r="E57" s="2" t="s">
        <v>76</v>
      </c>
      <c r="F57" s="136" t="s">
        <v>0</v>
      </c>
      <c r="G57" s="2" t="s">
        <v>78</v>
      </c>
      <c r="H57" s="149"/>
      <c r="I57" s="2" t="s">
        <v>79</v>
      </c>
      <c r="K57" s="2" t="s">
        <v>92</v>
      </c>
      <c r="L57" t="s">
        <v>0</v>
      </c>
      <c r="M57" s="2" t="s">
        <v>128</v>
      </c>
      <c r="O57">
        <v>5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28">
        <v>51</v>
      </c>
      <c r="B58" s="109">
        <v>4</v>
      </c>
      <c r="C58">
        <v>3</v>
      </c>
      <c r="D58" s="122">
        <v>42112</v>
      </c>
      <c r="E58" s="2" t="s">
        <v>76</v>
      </c>
      <c r="F58" s="136" t="s">
        <v>0</v>
      </c>
      <c r="G58" s="2" t="s">
        <v>78</v>
      </c>
      <c r="H58" s="149">
        <v>0</v>
      </c>
      <c r="I58" s="2" t="s">
        <v>79</v>
      </c>
      <c r="K58" s="2" t="s">
        <v>122</v>
      </c>
      <c r="L58" t="s">
        <v>0</v>
      </c>
      <c r="M58" s="2" t="s">
        <v>129</v>
      </c>
      <c r="O58">
        <v>3</v>
      </c>
      <c r="P58" s="1" t="s">
        <v>1</v>
      </c>
      <c r="Q58">
        <v>9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328">
        <v>52</v>
      </c>
      <c r="B59" s="109">
        <v>4</v>
      </c>
      <c r="C59">
        <v>4</v>
      </c>
      <c r="D59" s="122">
        <v>42112</v>
      </c>
      <c r="E59" s="2" t="s">
        <v>76</v>
      </c>
      <c r="F59" s="136" t="s">
        <v>0</v>
      </c>
      <c r="G59" s="2" t="s">
        <v>78</v>
      </c>
      <c r="H59" s="149">
        <v>0</v>
      </c>
      <c r="I59" s="2" t="s">
        <v>79</v>
      </c>
      <c r="K59" s="2" t="s">
        <v>89</v>
      </c>
      <c r="L59" t="s">
        <v>0</v>
      </c>
      <c r="M59" s="2" t="s">
        <v>130</v>
      </c>
      <c r="O59">
        <v>3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28">
        <v>53</v>
      </c>
      <c r="B60" s="109">
        <v>4</v>
      </c>
      <c r="C60">
        <v>5</v>
      </c>
      <c r="D60" s="122">
        <v>42112</v>
      </c>
      <c r="E60" s="2" t="s">
        <v>76</v>
      </c>
      <c r="F60" s="136" t="s">
        <v>0</v>
      </c>
      <c r="G60" s="2" t="s">
        <v>78</v>
      </c>
      <c r="H60" s="149"/>
      <c r="I60" s="2" t="s">
        <v>79</v>
      </c>
      <c r="K60" s="2" t="s">
        <v>92</v>
      </c>
      <c r="L60" t="s">
        <v>0</v>
      </c>
      <c r="M60" s="2" t="s">
        <v>127</v>
      </c>
      <c r="O60">
        <v>4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28">
        <v>54</v>
      </c>
      <c r="B61" s="109">
        <v>4</v>
      </c>
      <c r="C61">
        <v>6</v>
      </c>
      <c r="D61" s="122">
        <v>42112</v>
      </c>
      <c r="E61" s="2" t="s">
        <v>76</v>
      </c>
      <c r="F61" s="136" t="s">
        <v>0</v>
      </c>
      <c r="G61" s="2" t="s">
        <v>78</v>
      </c>
      <c r="H61" s="149"/>
      <c r="I61" s="2" t="s">
        <v>79</v>
      </c>
      <c r="K61" s="2" t="s">
        <v>122</v>
      </c>
      <c r="L61" t="s">
        <v>0</v>
      </c>
      <c r="M61" s="2" t="s">
        <v>128</v>
      </c>
      <c r="O61">
        <v>3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28">
        <v>55</v>
      </c>
      <c r="B62" s="109">
        <v>4</v>
      </c>
      <c r="C62">
        <v>7</v>
      </c>
      <c r="D62" s="122">
        <v>42112</v>
      </c>
      <c r="E62" s="2" t="s">
        <v>76</v>
      </c>
      <c r="F62" s="136" t="s">
        <v>0</v>
      </c>
      <c r="G62" s="2" t="s">
        <v>78</v>
      </c>
      <c r="H62" s="149">
        <v>0</v>
      </c>
      <c r="I62" s="2" t="s">
        <v>79</v>
      </c>
      <c r="K62" s="2" t="s">
        <v>89</v>
      </c>
      <c r="L62" t="s">
        <v>0</v>
      </c>
      <c r="M62" s="2" t="s">
        <v>129</v>
      </c>
      <c r="O62">
        <v>1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28">
        <v>56</v>
      </c>
      <c r="B63" s="109">
        <v>4</v>
      </c>
      <c r="C63">
        <v>8</v>
      </c>
      <c r="D63" s="122">
        <v>42112</v>
      </c>
      <c r="E63" s="2" t="s">
        <v>76</v>
      </c>
      <c r="F63" s="136" t="s">
        <v>0</v>
      </c>
      <c r="G63" s="2" t="s">
        <v>78</v>
      </c>
      <c r="H63" s="149">
        <v>0</v>
      </c>
      <c r="I63" s="2" t="s">
        <v>79</v>
      </c>
      <c r="K63" s="2" t="s">
        <v>121</v>
      </c>
      <c r="L63" t="s">
        <v>0</v>
      </c>
      <c r="M63" s="2" t="s">
        <v>130</v>
      </c>
      <c r="O63">
        <v>1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28">
        <v>57</v>
      </c>
      <c r="B64" s="109">
        <v>4</v>
      </c>
      <c r="C64">
        <v>9</v>
      </c>
      <c r="D64" s="122">
        <v>42112</v>
      </c>
      <c r="E64" s="2" t="s">
        <v>76</v>
      </c>
      <c r="F64" s="136" t="s">
        <v>0</v>
      </c>
      <c r="G64" s="2" t="s">
        <v>78</v>
      </c>
      <c r="H64" s="149"/>
      <c r="I64" s="2" t="s">
        <v>79</v>
      </c>
      <c r="K64" s="2" t="s">
        <v>89</v>
      </c>
      <c r="L64" t="s">
        <v>0</v>
      </c>
      <c r="M64" s="2" t="s">
        <v>128</v>
      </c>
      <c r="O64">
        <v>6</v>
      </c>
      <c r="P64" s="1" t="s">
        <v>1</v>
      </c>
      <c r="Q64">
        <v>0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28">
        <v>58</v>
      </c>
      <c r="B65" s="109">
        <v>4</v>
      </c>
      <c r="C65">
        <v>10</v>
      </c>
      <c r="D65" s="122">
        <v>42112</v>
      </c>
      <c r="E65" s="2" t="s">
        <v>76</v>
      </c>
      <c r="F65" s="136" t="s">
        <v>0</v>
      </c>
      <c r="G65" s="2" t="s">
        <v>78</v>
      </c>
      <c r="H65" s="149">
        <v>0</v>
      </c>
      <c r="I65" s="2" t="s">
        <v>79</v>
      </c>
      <c r="K65" s="2" t="s">
        <v>122</v>
      </c>
      <c r="L65" t="s">
        <v>0</v>
      </c>
      <c r="M65" s="2" t="s">
        <v>127</v>
      </c>
      <c r="O65">
        <v>5</v>
      </c>
      <c r="P65" s="1" t="s">
        <v>1</v>
      </c>
      <c r="Q65">
        <v>6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28">
        <v>59</v>
      </c>
      <c r="B66" s="109">
        <v>4</v>
      </c>
      <c r="C66">
        <v>11</v>
      </c>
      <c r="D66" s="122">
        <v>42112</v>
      </c>
      <c r="E66" s="2" t="s">
        <v>76</v>
      </c>
      <c r="F66" s="136" t="s">
        <v>0</v>
      </c>
      <c r="G66" s="2" t="s">
        <v>78</v>
      </c>
      <c r="H66" s="149"/>
      <c r="I66" s="2" t="s">
        <v>79</v>
      </c>
      <c r="K66" s="2" t="s">
        <v>92</v>
      </c>
      <c r="L66" t="s">
        <v>0</v>
      </c>
      <c r="M66" s="2" t="s">
        <v>130</v>
      </c>
      <c r="O66">
        <v>4</v>
      </c>
      <c r="P66" s="1" t="s">
        <v>1</v>
      </c>
      <c r="Q66">
        <v>3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28">
        <v>60</v>
      </c>
      <c r="B67" s="109">
        <v>4</v>
      </c>
      <c r="C67">
        <v>12</v>
      </c>
      <c r="D67" s="122">
        <v>42112</v>
      </c>
      <c r="E67" s="2" t="s">
        <v>76</v>
      </c>
      <c r="F67" s="136" t="s">
        <v>0</v>
      </c>
      <c r="G67" s="2" t="s">
        <v>78</v>
      </c>
      <c r="H67" s="149">
        <v>0</v>
      </c>
      <c r="I67" s="2" t="s">
        <v>79</v>
      </c>
      <c r="K67" s="2" t="s">
        <v>121</v>
      </c>
      <c r="L67" t="s">
        <v>0</v>
      </c>
      <c r="M67" s="2" t="s">
        <v>129</v>
      </c>
      <c r="O67">
        <v>2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28">
        <v>61</v>
      </c>
      <c r="B68" s="109">
        <v>4</v>
      </c>
      <c r="C68">
        <v>13</v>
      </c>
      <c r="D68" s="122">
        <v>42112</v>
      </c>
      <c r="E68" s="2" t="s">
        <v>76</v>
      </c>
      <c r="F68" s="136" t="s">
        <v>0</v>
      </c>
      <c r="G68" s="2" t="s">
        <v>78</v>
      </c>
      <c r="H68" s="149"/>
      <c r="I68" s="2" t="s">
        <v>79</v>
      </c>
      <c r="K68" s="2" t="s">
        <v>121</v>
      </c>
      <c r="L68" t="s">
        <v>0</v>
      </c>
      <c r="M68" s="2" t="s">
        <v>128</v>
      </c>
      <c r="O68">
        <v>2</v>
      </c>
      <c r="P68" s="1" t="s">
        <v>1</v>
      </c>
      <c r="Q68">
        <v>1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28">
        <v>62</v>
      </c>
      <c r="B69" s="109">
        <v>4</v>
      </c>
      <c r="C69">
        <v>14</v>
      </c>
      <c r="D69" s="122">
        <v>42112</v>
      </c>
      <c r="E69" s="2" t="s">
        <v>76</v>
      </c>
      <c r="F69" s="136" t="s">
        <v>0</v>
      </c>
      <c r="G69" s="2" t="s">
        <v>78</v>
      </c>
      <c r="H69" s="149">
        <v>0</v>
      </c>
      <c r="I69" s="2" t="s">
        <v>79</v>
      </c>
      <c r="K69" s="2" t="s">
        <v>89</v>
      </c>
      <c r="L69" t="s">
        <v>0</v>
      </c>
      <c r="M69" s="2" t="s">
        <v>127</v>
      </c>
      <c r="O69">
        <v>5</v>
      </c>
      <c r="P69" s="1" t="s">
        <v>1</v>
      </c>
      <c r="Q69">
        <v>9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28">
        <v>63</v>
      </c>
      <c r="B70" s="109">
        <v>4</v>
      </c>
      <c r="C70">
        <v>15</v>
      </c>
      <c r="D70" s="122">
        <v>42112</v>
      </c>
      <c r="E70" s="2" t="s">
        <v>76</v>
      </c>
      <c r="F70" s="136" t="s">
        <v>0</v>
      </c>
      <c r="G70" s="2" t="s">
        <v>78</v>
      </c>
      <c r="H70" s="149"/>
      <c r="I70" s="2" t="s">
        <v>79</v>
      </c>
      <c r="K70" s="2" t="s">
        <v>122</v>
      </c>
      <c r="L70" t="s">
        <v>0</v>
      </c>
      <c r="M70" s="2" t="s">
        <v>130</v>
      </c>
      <c r="O70">
        <v>5</v>
      </c>
      <c r="P70" s="1" t="s">
        <v>1</v>
      </c>
      <c r="Q70">
        <v>3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28">
        <v>64</v>
      </c>
      <c r="B71" s="109">
        <v>4</v>
      </c>
      <c r="C71">
        <v>16</v>
      </c>
      <c r="D71" s="122">
        <v>42112</v>
      </c>
      <c r="E71" s="2" t="s">
        <v>76</v>
      </c>
      <c r="F71" s="136" t="s">
        <v>0</v>
      </c>
      <c r="G71" s="2" t="s">
        <v>78</v>
      </c>
      <c r="H71" s="149"/>
      <c r="I71" s="2" t="s">
        <v>79</v>
      </c>
      <c r="K71" s="2" t="s">
        <v>92</v>
      </c>
      <c r="L71" t="s">
        <v>0</v>
      </c>
      <c r="M71" s="2" t="s">
        <v>129</v>
      </c>
      <c r="O71">
        <v>2</v>
      </c>
      <c r="P71" s="1" t="s">
        <v>1</v>
      </c>
      <c r="Q71">
        <v>2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28">
        <v>65</v>
      </c>
      <c r="B72" s="109">
        <v>5</v>
      </c>
      <c r="C72">
        <v>1</v>
      </c>
      <c r="D72" s="122">
        <v>42112</v>
      </c>
      <c r="E72" s="2" t="s">
        <v>78</v>
      </c>
      <c r="F72" s="136" t="s">
        <v>0</v>
      </c>
      <c r="G72" s="2" t="s">
        <v>77</v>
      </c>
      <c r="H72" s="149"/>
      <c r="I72" s="2" t="s">
        <v>79</v>
      </c>
      <c r="K72" s="2" t="s">
        <v>134</v>
      </c>
      <c r="L72" t="s">
        <v>0</v>
      </c>
      <c r="M72" s="2" t="s">
        <v>117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28">
        <v>66</v>
      </c>
      <c r="B73" s="109">
        <v>5</v>
      </c>
      <c r="C73">
        <v>2</v>
      </c>
      <c r="D73" s="122">
        <v>42112</v>
      </c>
      <c r="E73" s="2" t="s">
        <v>78</v>
      </c>
      <c r="F73" s="136" t="s">
        <v>0</v>
      </c>
      <c r="G73" s="2" t="s">
        <v>77</v>
      </c>
      <c r="H73" s="149">
        <v>0</v>
      </c>
      <c r="I73" s="2" t="s">
        <v>79</v>
      </c>
      <c r="K73" s="2" t="s">
        <v>130</v>
      </c>
      <c r="L73" t="s">
        <v>0</v>
      </c>
      <c r="M73" s="2" t="s">
        <v>118</v>
      </c>
      <c r="O73">
        <v>4</v>
      </c>
      <c r="P73" s="1" t="s">
        <v>1</v>
      </c>
      <c r="Q73">
        <v>5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28">
        <v>67</v>
      </c>
      <c r="B74" s="109">
        <v>5</v>
      </c>
      <c r="C74">
        <v>3</v>
      </c>
      <c r="D74" s="122">
        <v>42112</v>
      </c>
      <c r="E74" s="2" t="s">
        <v>78</v>
      </c>
      <c r="F74" s="136" t="s">
        <v>0</v>
      </c>
      <c r="G74" s="2" t="s">
        <v>77</v>
      </c>
      <c r="H74" s="149"/>
      <c r="I74" s="2" t="s">
        <v>79</v>
      </c>
      <c r="K74" s="2" t="s">
        <v>129</v>
      </c>
      <c r="L74" t="s">
        <v>0</v>
      </c>
      <c r="M74" s="2" t="s">
        <v>119</v>
      </c>
      <c r="O74">
        <v>7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28">
        <v>68</v>
      </c>
      <c r="B75" s="109">
        <v>5</v>
      </c>
      <c r="C75">
        <v>4</v>
      </c>
      <c r="D75" s="122">
        <v>42112</v>
      </c>
      <c r="E75" s="2" t="s">
        <v>78</v>
      </c>
      <c r="F75" s="136" t="s">
        <v>0</v>
      </c>
      <c r="G75" s="2" t="s">
        <v>77</v>
      </c>
      <c r="H75" s="149"/>
      <c r="I75" s="2" t="s">
        <v>79</v>
      </c>
      <c r="K75" s="2" t="s">
        <v>128</v>
      </c>
      <c r="L75" t="s">
        <v>0</v>
      </c>
      <c r="M75" s="2" t="s">
        <v>120</v>
      </c>
      <c r="O75">
        <v>5</v>
      </c>
      <c r="P75" s="1" t="s">
        <v>1</v>
      </c>
      <c r="Q75">
        <v>3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28">
        <v>69</v>
      </c>
      <c r="B76" s="109">
        <v>5</v>
      </c>
      <c r="C76">
        <v>5</v>
      </c>
      <c r="D76" s="122">
        <v>42112</v>
      </c>
      <c r="E76" s="2" t="s">
        <v>78</v>
      </c>
      <c r="F76" s="136" t="s">
        <v>0</v>
      </c>
      <c r="G76" s="2" t="s">
        <v>77</v>
      </c>
      <c r="H76" s="149">
        <v>0</v>
      </c>
      <c r="I76" s="2" t="s">
        <v>79</v>
      </c>
      <c r="K76" s="2" t="s">
        <v>130</v>
      </c>
      <c r="L76" t="s">
        <v>0</v>
      </c>
      <c r="M76" s="2" t="s">
        <v>117</v>
      </c>
      <c r="O76">
        <v>2</v>
      </c>
      <c r="P76" s="1" t="s">
        <v>1</v>
      </c>
      <c r="Q76">
        <v>3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28">
        <v>70</v>
      </c>
      <c r="B77" s="109">
        <v>5</v>
      </c>
      <c r="C77">
        <v>6</v>
      </c>
      <c r="D77" s="122">
        <v>42112</v>
      </c>
      <c r="E77" s="2" t="s">
        <v>78</v>
      </c>
      <c r="F77" s="136" t="s">
        <v>0</v>
      </c>
      <c r="G77" s="2" t="s">
        <v>77</v>
      </c>
      <c r="H77" s="149"/>
      <c r="I77" s="2" t="s">
        <v>79</v>
      </c>
      <c r="K77" s="2" t="s">
        <v>129</v>
      </c>
      <c r="L77" t="s">
        <v>0</v>
      </c>
      <c r="M77" s="2" t="s">
        <v>118</v>
      </c>
      <c r="O77">
        <v>5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28">
        <v>71</v>
      </c>
      <c r="B78" s="109">
        <v>5</v>
      </c>
      <c r="C78">
        <v>7</v>
      </c>
      <c r="D78" s="122">
        <v>42112</v>
      </c>
      <c r="E78" s="2" t="s">
        <v>78</v>
      </c>
      <c r="F78" s="136" t="s">
        <v>0</v>
      </c>
      <c r="G78" s="2" t="s">
        <v>77</v>
      </c>
      <c r="H78" s="149"/>
      <c r="I78" s="2" t="s">
        <v>79</v>
      </c>
      <c r="K78" s="2" t="s">
        <v>128</v>
      </c>
      <c r="L78" t="s">
        <v>0</v>
      </c>
      <c r="M78" s="2" t="s">
        <v>119</v>
      </c>
      <c r="O78">
        <v>4</v>
      </c>
      <c r="P78" s="1" t="s">
        <v>1</v>
      </c>
      <c r="Q78">
        <v>4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28">
        <v>72</v>
      </c>
      <c r="B79" s="109">
        <v>5</v>
      </c>
      <c r="C79">
        <v>8</v>
      </c>
      <c r="D79" s="122">
        <v>42112</v>
      </c>
      <c r="E79" s="2" t="s">
        <v>78</v>
      </c>
      <c r="F79" s="136" t="s">
        <v>0</v>
      </c>
      <c r="G79" s="2" t="s">
        <v>77</v>
      </c>
      <c r="H79" s="149"/>
      <c r="I79" s="2" t="s">
        <v>79</v>
      </c>
      <c r="K79" s="2" t="s">
        <v>134</v>
      </c>
      <c r="L79" t="s">
        <v>0</v>
      </c>
      <c r="M79" s="2" t="s">
        <v>120</v>
      </c>
      <c r="O79">
        <v>3</v>
      </c>
      <c r="P79" s="1" t="s">
        <v>1</v>
      </c>
      <c r="Q79">
        <v>3</v>
      </c>
      <c r="S79">
        <f t="shared" si="12"/>
        <v>0</v>
      </c>
      <c r="T79">
        <f t="shared" si="13"/>
        <v>1</v>
      </c>
      <c r="U79">
        <f t="shared" si="14"/>
        <v>0</v>
      </c>
    </row>
    <row r="80" spans="1:21" ht="12.75">
      <c r="A80" s="328">
        <v>73</v>
      </c>
      <c r="B80" s="109">
        <v>5</v>
      </c>
      <c r="C80">
        <v>9</v>
      </c>
      <c r="D80" s="122">
        <v>42112</v>
      </c>
      <c r="E80" s="2" t="s">
        <v>78</v>
      </c>
      <c r="F80" s="136" t="s">
        <v>0</v>
      </c>
      <c r="G80" s="2" t="s">
        <v>77</v>
      </c>
      <c r="H80" s="149"/>
      <c r="I80" s="2" t="s">
        <v>79</v>
      </c>
      <c r="K80" s="2" t="s">
        <v>128</v>
      </c>
      <c r="L80" t="s">
        <v>0</v>
      </c>
      <c r="M80" s="2" t="s">
        <v>118</v>
      </c>
      <c r="O80">
        <v>5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28">
        <v>74</v>
      </c>
      <c r="B81" s="109">
        <v>5</v>
      </c>
      <c r="C81">
        <v>10</v>
      </c>
      <c r="D81" s="122">
        <v>42112</v>
      </c>
      <c r="E81" s="2" t="s">
        <v>78</v>
      </c>
      <c r="F81" s="136" t="s">
        <v>0</v>
      </c>
      <c r="G81" s="2" t="s">
        <v>77</v>
      </c>
      <c r="H81" s="149"/>
      <c r="I81" s="2" t="s">
        <v>79</v>
      </c>
      <c r="K81" s="2" t="s">
        <v>129</v>
      </c>
      <c r="L81" t="s">
        <v>0</v>
      </c>
      <c r="M81" s="2" t="s">
        <v>117</v>
      </c>
      <c r="O81">
        <v>7</v>
      </c>
      <c r="P81" s="1" t="s">
        <v>1</v>
      </c>
      <c r="Q81">
        <v>3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28">
        <v>75</v>
      </c>
      <c r="B82" s="109">
        <v>5</v>
      </c>
      <c r="C82">
        <v>11</v>
      </c>
      <c r="D82" s="122">
        <v>42112</v>
      </c>
      <c r="E82" s="2" t="s">
        <v>78</v>
      </c>
      <c r="F82" s="136" t="s">
        <v>0</v>
      </c>
      <c r="G82" s="2" t="s">
        <v>77</v>
      </c>
      <c r="H82" s="149"/>
      <c r="I82" s="2" t="s">
        <v>79</v>
      </c>
      <c r="K82" s="2" t="s">
        <v>130</v>
      </c>
      <c r="L82" t="s">
        <v>0</v>
      </c>
      <c r="M82" s="2" t="s">
        <v>120</v>
      </c>
      <c r="O82">
        <v>6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28">
        <v>76</v>
      </c>
      <c r="B83" s="109">
        <v>5</v>
      </c>
      <c r="C83">
        <v>12</v>
      </c>
      <c r="D83" s="122">
        <v>42112</v>
      </c>
      <c r="E83" s="2" t="s">
        <v>78</v>
      </c>
      <c r="F83" s="136" t="s">
        <v>0</v>
      </c>
      <c r="G83" s="2" t="s">
        <v>77</v>
      </c>
      <c r="H83" s="149"/>
      <c r="I83" s="2" t="s">
        <v>79</v>
      </c>
      <c r="K83" s="2" t="s">
        <v>134</v>
      </c>
      <c r="L83" t="s">
        <v>0</v>
      </c>
      <c r="M83" s="2" t="s">
        <v>119</v>
      </c>
      <c r="O83">
        <v>4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28">
        <v>77</v>
      </c>
      <c r="B84" s="109">
        <v>5</v>
      </c>
      <c r="C84">
        <v>13</v>
      </c>
      <c r="D84" s="122">
        <v>42112</v>
      </c>
      <c r="E84" s="2" t="s">
        <v>78</v>
      </c>
      <c r="F84" s="136" t="s">
        <v>0</v>
      </c>
      <c r="G84" s="2" t="s">
        <v>77</v>
      </c>
      <c r="H84" s="149"/>
      <c r="I84" s="2" t="s">
        <v>79</v>
      </c>
      <c r="K84" s="2" t="s">
        <v>134</v>
      </c>
      <c r="L84" t="s">
        <v>0</v>
      </c>
      <c r="M84" s="2" t="s">
        <v>118</v>
      </c>
      <c r="O84">
        <v>4</v>
      </c>
      <c r="P84" s="1" t="s">
        <v>1</v>
      </c>
      <c r="Q84">
        <v>4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28">
        <v>78</v>
      </c>
      <c r="B85" s="109">
        <v>5</v>
      </c>
      <c r="C85">
        <v>14</v>
      </c>
      <c r="D85" s="122">
        <v>42112</v>
      </c>
      <c r="E85" s="2" t="s">
        <v>78</v>
      </c>
      <c r="F85" s="136" t="s">
        <v>0</v>
      </c>
      <c r="G85" s="2" t="s">
        <v>77</v>
      </c>
      <c r="H85" s="149"/>
      <c r="I85" s="2" t="s">
        <v>79</v>
      </c>
      <c r="K85" s="2" t="s">
        <v>128</v>
      </c>
      <c r="L85" t="s">
        <v>0</v>
      </c>
      <c r="M85" s="2" t="s">
        <v>117</v>
      </c>
      <c r="O85">
        <v>9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28">
        <v>79</v>
      </c>
      <c r="B86" s="109">
        <v>5</v>
      </c>
      <c r="C86">
        <v>15</v>
      </c>
      <c r="D86" s="122">
        <v>42112</v>
      </c>
      <c r="E86" s="2" t="s">
        <v>78</v>
      </c>
      <c r="F86" s="136" t="s">
        <v>0</v>
      </c>
      <c r="G86" s="2" t="s">
        <v>77</v>
      </c>
      <c r="H86" s="149"/>
      <c r="I86" s="2" t="s">
        <v>79</v>
      </c>
      <c r="K86" s="2" t="s">
        <v>129</v>
      </c>
      <c r="L86" t="s">
        <v>0</v>
      </c>
      <c r="M86" s="2" t="s">
        <v>120</v>
      </c>
      <c r="O86">
        <v>7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28">
        <v>80</v>
      </c>
      <c r="B87" s="109">
        <v>5</v>
      </c>
      <c r="C87">
        <v>16</v>
      </c>
      <c r="D87" s="122">
        <v>42112</v>
      </c>
      <c r="E87" s="2" t="s">
        <v>78</v>
      </c>
      <c r="F87" s="136" t="s">
        <v>0</v>
      </c>
      <c r="G87" s="2" t="s">
        <v>77</v>
      </c>
      <c r="H87" s="149"/>
      <c r="I87" s="2" t="s">
        <v>79</v>
      </c>
      <c r="K87" s="2" t="s">
        <v>130</v>
      </c>
      <c r="L87" t="s">
        <v>0</v>
      </c>
      <c r="M87" s="2" t="s">
        <v>119</v>
      </c>
      <c r="O87">
        <v>10</v>
      </c>
      <c r="P87" s="1" t="s">
        <v>1</v>
      </c>
      <c r="Q87">
        <v>5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28">
        <v>81</v>
      </c>
      <c r="B88" s="109">
        <v>6</v>
      </c>
      <c r="C88">
        <v>1</v>
      </c>
      <c r="D88" s="122">
        <v>42112</v>
      </c>
      <c r="E88" s="2" t="s">
        <v>141</v>
      </c>
      <c r="F88" s="136" t="s">
        <v>0</v>
      </c>
      <c r="G88" s="2" t="s">
        <v>77</v>
      </c>
      <c r="H88" s="149">
        <v>0</v>
      </c>
      <c r="I88" s="2" t="s">
        <v>79</v>
      </c>
      <c r="K88" s="2" t="s">
        <v>112</v>
      </c>
      <c r="L88" t="s">
        <v>0</v>
      </c>
      <c r="M88" s="2" t="s">
        <v>116</v>
      </c>
      <c r="O88">
        <v>0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28">
        <v>82</v>
      </c>
      <c r="B89" s="109">
        <v>6</v>
      </c>
      <c r="C89">
        <v>2</v>
      </c>
      <c r="D89" s="122">
        <v>42112</v>
      </c>
      <c r="E89" s="2" t="s">
        <v>141</v>
      </c>
      <c r="F89" s="136" t="s">
        <v>0</v>
      </c>
      <c r="G89" s="2" t="s">
        <v>77</v>
      </c>
      <c r="H89" s="149">
        <v>0</v>
      </c>
      <c r="I89" s="2" t="s">
        <v>79</v>
      </c>
      <c r="K89" s="2" t="s">
        <v>111</v>
      </c>
      <c r="L89" t="s">
        <v>0</v>
      </c>
      <c r="M89" s="2" t="s">
        <v>115</v>
      </c>
      <c r="O89">
        <v>0</v>
      </c>
      <c r="P89" s="1" t="s">
        <v>1</v>
      </c>
      <c r="Q89">
        <v>5</v>
      </c>
      <c r="S89">
        <f aca="true" t="shared" si="15" ref="S89:S103">IF(O89&gt;Q89,1,0)</f>
        <v>0</v>
      </c>
      <c r="T89">
        <f aca="true" t="shared" si="16" ref="T89:T103">IF(ISNUMBER(Q89),IF(O89=Q89,1,0),0)</f>
        <v>0</v>
      </c>
      <c r="U89">
        <f aca="true" t="shared" si="17" ref="U89:U103">IF(O89&lt;Q89,1,0)</f>
        <v>1</v>
      </c>
    </row>
    <row r="90" spans="1:21" ht="12.75">
      <c r="A90" s="328">
        <v>83</v>
      </c>
      <c r="B90" s="109">
        <v>6</v>
      </c>
      <c r="C90">
        <v>3</v>
      </c>
      <c r="D90" s="122">
        <v>42112</v>
      </c>
      <c r="E90" s="2" t="s">
        <v>141</v>
      </c>
      <c r="F90" s="136" t="s">
        <v>0</v>
      </c>
      <c r="G90" s="2" t="s">
        <v>77</v>
      </c>
      <c r="H90" s="149">
        <v>0</v>
      </c>
      <c r="I90" s="2" t="s">
        <v>79</v>
      </c>
      <c r="K90" s="2" t="s">
        <v>110</v>
      </c>
      <c r="L90" t="s">
        <v>0</v>
      </c>
      <c r="M90" s="2" t="s">
        <v>114</v>
      </c>
      <c r="O90">
        <v>0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28">
        <v>84</v>
      </c>
      <c r="B91" s="109">
        <v>6</v>
      </c>
      <c r="C91">
        <v>4</v>
      </c>
      <c r="D91" s="122">
        <v>42112</v>
      </c>
      <c r="E91" s="2" t="s">
        <v>141</v>
      </c>
      <c r="F91" s="136" t="s">
        <v>0</v>
      </c>
      <c r="G91" s="2" t="s">
        <v>77</v>
      </c>
      <c r="H91" s="149">
        <v>0</v>
      </c>
      <c r="I91" s="2" t="s">
        <v>79</v>
      </c>
      <c r="K91" s="2" t="s">
        <v>109</v>
      </c>
      <c r="L91" t="s">
        <v>0</v>
      </c>
      <c r="M91" s="2" t="s">
        <v>113</v>
      </c>
      <c r="O91">
        <v>0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28">
        <v>85</v>
      </c>
      <c r="B92" s="109">
        <v>6</v>
      </c>
      <c r="C92">
        <v>5</v>
      </c>
      <c r="D92" s="122">
        <v>42112</v>
      </c>
      <c r="E92" s="2" t="s">
        <v>141</v>
      </c>
      <c r="F92" s="136" t="s">
        <v>0</v>
      </c>
      <c r="G92" s="2" t="s">
        <v>77</v>
      </c>
      <c r="H92" s="149">
        <v>0</v>
      </c>
      <c r="I92" s="2" t="s">
        <v>79</v>
      </c>
      <c r="K92" s="2" t="s">
        <v>111</v>
      </c>
      <c r="L92" t="s">
        <v>0</v>
      </c>
      <c r="M92" s="2" t="s">
        <v>116</v>
      </c>
      <c r="O92">
        <v>0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28">
        <v>86</v>
      </c>
      <c r="B93" s="109">
        <v>6</v>
      </c>
      <c r="C93">
        <v>6</v>
      </c>
      <c r="D93" s="122">
        <v>42112</v>
      </c>
      <c r="E93" s="2" t="s">
        <v>141</v>
      </c>
      <c r="F93" s="136" t="s">
        <v>0</v>
      </c>
      <c r="G93" s="2" t="s">
        <v>77</v>
      </c>
      <c r="H93" s="149">
        <v>0</v>
      </c>
      <c r="I93" s="2" t="s">
        <v>79</v>
      </c>
      <c r="K93" s="2" t="s">
        <v>110</v>
      </c>
      <c r="L93" t="s">
        <v>0</v>
      </c>
      <c r="M93" s="2" t="s">
        <v>115</v>
      </c>
      <c r="O93">
        <v>0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28">
        <v>87</v>
      </c>
      <c r="B94" s="109">
        <v>6</v>
      </c>
      <c r="C94">
        <v>7</v>
      </c>
      <c r="D94" s="122">
        <v>42112</v>
      </c>
      <c r="E94" s="2" t="s">
        <v>141</v>
      </c>
      <c r="F94" s="136" t="s">
        <v>0</v>
      </c>
      <c r="G94" s="2" t="s">
        <v>77</v>
      </c>
      <c r="H94" s="149">
        <v>0</v>
      </c>
      <c r="I94" s="2" t="s">
        <v>79</v>
      </c>
      <c r="K94" s="2" t="s">
        <v>109</v>
      </c>
      <c r="L94" t="s">
        <v>0</v>
      </c>
      <c r="M94" s="2" t="s">
        <v>114</v>
      </c>
      <c r="O94">
        <v>0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28">
        <v>88</v>
      </c>
      <c r="B95" s="109">
        <v>6</v>
      </c>
      <c r="C95">
        <v>8</v>
      </c>
      <c r="D95" s="122">
        <v>42112</v>
      </c>
      <c r="E95" s="2" t="s">
        <v>141</v>
      </c>
      <c r="F95" s="136" t="s">
        <v>0</v>
      </c>
      <c r="G95" s="2" t="s">
        <v>77</v>
      </c>
      <c r="H95" s="149">
        <v>0</v>
      </c>
      <c r="I95" s="2" t="s">
        <v>79</v>
      </c>
      <c r="K95" s="2" t="s">
        <v>112</v>
      </c>
      <c r="L95" t="s">
        <v>0</v>
      </c>
      <c r="M95" s="2" t="s">
        <v>113</v>
      </c>
      <c r="O95">
        <v>0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28">
        <v>89</v>
      </c>
      <c r="B96" s="109">
        <v>6</v>
      </c>
      <c r="C96">
        <v>9</v>
      </c>
      <c r="D96" s="122">
        <v>42112</v>
      </c>
      <c r="E96" s="2" t="s">
        <v>141</v>
      </c>
      <c r="F96" s="136" t="s">
        <v>0</v>
      </c>
      <c r="G96" s="2" t="s">
        <v>77</v>
      </c>
      <c r="H96" s="149">
        <v>0</v>
      </c>
      <c r="I96" s="2" t="s">
        <v>79</v>
      </c>
      <c r="K96" s="2" t="s">
        <v>109</v>
      </c>
      <c r="L96" t="s">
        <v>0</v>
      </c>
      <c r="M96" s="2" t="s">
        <v>115</v>
      </c>
      <c r="O96">
        <v>0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28">
        <v>90</v>
      </c>
      <c r="B97" s="109">
        <v>6</v>
      </c>
      <c r="C97">
        <v>10</v>
      </c>
      <c r="D97" s="122">
        <v>42112</v>
      </c>
      <c r="E97" s="2" t="s">
        <v>141</v>
      </c>
      <c r="F97" s="136" t="s">
        <v>0</v>
      </c>
      <c r="G97" s="2" t="s">
        <v>77</v>
      </c>
      <c r="H97" s="149">
        <v>0</v>
      </c>
      <c r="I97" s="2" t="s">
        <v>79</v>
      </c>
      <c r="K97" s="2" t="s">
        <v>110</v>
      </c>
      <c r="L97" t="s">
        <v>0</v>
      </c>
      <c r="M97" s="2" t="s">
        <v>116</v>
      </c>
      <c r="O97">
        <v>0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28">
        <v>91</v>
      </c>
      <c r="B98" s="109">
        <v>6</v>
      </c>
      <c r="C98">
        <v>11</v>
      </c>
      <c r="D98" s="122">
        <v>42112</v>
      </c>
      <c r="E98" s="2" t="s">
        <v>141</v>
      </c>
      <c r="F98" s="136" t="s">
        <v>0</v>
      </c>
      <c r="G98" s="2" t="s">
        <v>77</v>
      </c>
      <c r="H98" s="149">
        <v>0</v>
      </c>
      <c r="I98" s="2" t="s">
        <v>79</v>
      </c>
      <c r="K98" s="2" t="s">
        <v>111</v>
      </c>
      <c r="L98" t="s">
        <v>0</v>
      </c>
      <c r="M98" s="2" t="s">
        <v>113</v>
      </c>
      <c r="O98">
        <v>0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28">
        <v>92</v>
      </c>
      <c r="B99" s="109">
        <v>6</v>
      </c>
      <c r="C99">
        <v>12</v>
      </c>
      <c r="D99" s="122">
        <v>42112</v>
      </c>
      <c r="E99" s="2" t="s">
        <v>141</v>
      </c>
      <c r="F99" s="136" t="s">
        <v>0</v>
      </c>
      <c r="G99" s="2" t="s">
        <v>77</v>
      </c>
      <c r="H99" s="149">
        <v>0</v>
      </c>
      <c r="I99" s="2" t="s">
        <v>79</v>
      </c>
      <c r="K99" s="2" t="s">
        <v>112</v>
      </c>
      <c r="L99" t="s">
        <v>0</v>
      </c>
      <c r="M99" s="2" t="s">
        <v>114</v>
      </c>
      <c r="O99">
        <v>0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28">
        <v>93</v>
      </c>
      <c r="B100" s="109">
        <v>6</v>
      </c>
      <c r="C100">
        <v>13</v>
      </c>
      <c r="D100" s="122">
        <v>42112</v>
      </c>
      <c r="E100" s="2" t="s">
        <v>141</v>
      </c>
      <c r="F100" s="136" t="s">
        <v>0</v>
      </c>
      <c r="G100" s="2" t="s">
        <v>77</v>
      </c>
      <c r="H100" s="149">
        <v>0</v>
      </c>
      <c r="I100" s="2" t="s">
        <v>79</v>
      </c>
      <c r="K100" s="2" t="s">
        <v>112</v>
      </c>
      <c r="L100" t="s">
        <v>0</v>
      </c>
      <c r="M100" s="2" t="s">
        <v>115</v>
      </c>
      <c r="O100">
        <v>0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28">
        <v>94</v>
      </c>
      <c r="B101" s="109">
        <v>6</v>
      </c>
      <c r="C101">
        <v>14</v>
      </c>
      <c r="D101" s="122">
        <v>42112</v>
      </c>
      <c r="E101" s="2" t="s">
        <v>141</v>
      </c>
      <c r="F101" s="136" t="s">
        <v>0</v>
      </c>
      <c r="G101" s="2" t="s">
        <v>77</v>
      </c>
      <c r="H101" s="149">
        <v>0</v>
      </c>
      <c r="I101" s="2" t="s">
        <v>79</v>
      </c>
      <c r="K101" s="2" t="s">
        <v>109</v>
      </c>
      <c r="L101" t="s">
        <v>0</v>
      </c>
      <c r="M101" s="2" t="s">
        <v>116</v>
      </c>
      <c r="O101">
        <v>0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28">
        <v>95</v>
      </c>
      <c r="B102" s="109">
        <v>6</v>
      </c>
      <c r="C102">
        <v>15</v>
      </c>
      <c r="D102" s="122">
        <v>42112</v>
      </c>
      <c r="E102" s="2" t="s">
        <v>141</v>
      </c>
      <c r="F102" s="136" t="s">
        <v>0</v>
      </c>
      <c r="G102" s="2" t="s">
        <v>77</v>
      </c>
      <c r="H102" s="149">
        <v>0</v>
      </c>
      <c r="I102" s="2" t="s">
        <v>79</v>
      </c>
      <c r="K102" s="2" t="s">
        <v>110</v>
      </c>
      <c r="L102" t="s">
        <v>0</v>
      </c>
      <c r="M102" s="2" t="s">
        <v>113</v>
      </c>
      <c r="O102">
        <v>0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28">
        <v>96</v>
      </c>
      <c r="B103" s="109">
        <v>6</v>
      </c>
      <c r="C103">
        <v>16</v>
      </c>
      <c r="D103" s="122">
        <v>42112</v>
      </c>
      <c r="E103" s="2" t="s">
        <v>141</v>
      </c>
      <c r="F103" s="136" t="s">
        <v>0</v>
      </c>
      <c r="G103" s="2" t="s">
        <v>77</v>
      </c>
      <c r="H103" s="149">
        <v>0</v>
      </c>
      <c r="I103" s="2" t="s">
        <v>79</v>
      </c>
      <c r="K103" s="2" t="s">
        <v>111</v>
      </c>
      <c r="L103" t="s">
        <v>0</v>
      </c>
      <c r="M103" s="2" t="s">
        <v>114</v>
      </c>
      <c r="O103">
        <v>0</v>
      </c>
      <c r="P103" s="1" t="s">
        <v>1</v>
      </c>
      <c r="Q103">
        <v>5</v>
      </c>
      <c r="S103">
        <f t="shared" si="15"/>
        <v>0</v>
      </c>
      <c r="T103">
        <f t="shared" si="16"/>
        <v>0</v>
      </c>
      <c r="U103">
        <f t="shared" si="17"/>
        <v>1</v>
      </c>
    </row>
  </sheetData>
  <sheetProtection/>
  <autoFilter ref="B7:Q10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5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8" t="s">
        <v>14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7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SUBTOTAL(9,J8:J57)</f>
        <v>87</v>
      </c>
      <c r="K4" s="92">
        <f>SUBTOTAL(9,K8:K57)</f>
        <v>18</v>
      </c>
      <c r="L4" s="92">
        <f>SUBTOTAL(9,L8:L57)</f>
        <v>87</v>
      </c>
      <c r="M4" s="92"/>
      <c r="N4" s="92"/>
      <c r="O4" s="92">
        <f>SUBTOTAL(9,O8:O57)</f>
        <v>192</v>
      </c>
      <c r="P4" s="92" t="s">
        <v>1</v>
      </c>
      <c r="Q4" s="92">
        <f>SUBTOTAL(9,Q8:Q57)</f>
        <v>192</v>
      </c>
      <c r="R4" s="92"/>
      <c r="S4" s="92">
        <f>SUBTOTAL(9,S8:S57)</f>
        <v>684</v>
      </c>
      <c r="T4" s="92" t="s">
        <v>1</v>
      </c>
      <c r="U4" s="92">
        <f>SUBTOTAL(9,U8:U57)</f>
        <v>684</v>
      </c>
      <c r="V4" s="92"/>
      <c r="W4" s="93">
        <f>SUBTOTAL(9,W8:W57)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3">
        <v>1</v>
      </c>
      <c r="B8" s="121">
        <v>2</v>
      </c>
      <c r="C8" t="s">
        <v>97</v>
      </c>
      <c r="D8" s="87">
        <v>42112</v>
      </c>
      <c r="E8" s="4" t="s">
        <v>78</v>
      </c>
      <c r="F8" s="86" t="s">
        <v>0</v>
      </c>
      <c r="G8" s="4" t="s">
        <v>141</v>
      </c>
      <c r="H8" s="4" t="s">
        <v>79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13">
        <v>2</v>
      </c>
      <c r="B9" s="121">
        <v>6</v>
      </c>
      <c r="C9" t="s">
        <v>116</v>
      </c>
      <c r="D9" s="87">
        <v>42112</v>
      </c>
      <c r="E9" s="4" t="s">
        <v>77</v>
      </c>
      <c r="F9" s="86" t="s">
        <v>0</v>
      </c>
      <c r="G9" s="4" t="s">
        <v>141</v>
      </c>
      <c r="H9" s="4" t="s">
        <v>79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13">
        <v>3</v>
      </c>
      <c r="B10" s="121">
        <v>6</v>
      </c>
      <c r="C10" t="s">
        <v>115</v>
      </c>
      <c r="D10" s="87">
        <v>42112</v>
      </c>
      <c r="E10" s="4" t="s">
        <v>77</v>
      </c>
      <c r="F10" s="86" t="s">
        <v>0</v>
      </c>
      <c r="G10" s="4" t="s">
        <v>141</v>
      </c>
      <c r="H10" s="4" t="s">
        <v>79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13">
        <v>4</v>
      </c>
      <c r="B11" s="121">
        <v>6</v>
      </c>
      <c r="C11" t="s">
        <v>114</v>
      </c>
      <c r="D11" s="87">
        <v>42112</v>
      </c>
      <c r="E11" s="4" t="s">
        <v>77</v>
      </c>
      <c r="F11" s="86" t="s">
        <v>0</v>
      </c>
      <c r="G11" s="4" t="s">
        <v>141</v>
      </c>
      <c r="H11" s="4" t="s">
        <v>79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13">
        <v>5</v>
      </c>
      <c r="B12" s="121">
        <v>6</v>
      </c>
      <c r="C12" t="s">
        <v>113</v>
      </c>
      <c r="D12" s="87">
        <v>42112</v>
      </c>
      <c r="E12" s="4" t="s">
        <v>77</v>
      </c>
      <c r="F12" s="86" t="s">
        <v>0</v>
      </c>
      <c r="G12" s="4" t="s">
        <v>141</v>
      </c>
      <c r="H12" s="4" t="s">
        <v>79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13">
        <v>6</v>
      </c>
      <c r="B13" s="121">
        <v>2</v>
      </c>
      <c r="C13" t="s">
        <v>98</v>
      </c>
      <c r="D13" s="87">
        <v>42112</v>
      </c>
      <c r="E13" s="4" t="s">
        <v>78</v>
      </c>
      <c r="F13" s="86" t="s">
        <v>0</v>
      </c>
      <c r="G13" s="4" t="s">
        <v>141</v>
      </c>
      <c r="H13" s="4" t="s">
        <v>79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313">
        <v>7</v>
      </c>
      <c r="B14" s="121">
        <v>2</v>
      </c>
      <c r="C14" t="s">
        <v>99</v>
      </c>
      <c r="D14" s="87">
        <v>42112</v>
      </c>
      <c r="E14" s="4" t="s">
        <v>78</v>
      </c>
      <c r="F14" s="86" t="s">
        <v>0</v>
      </c>
      <c r="G14" s="4" t="s">
        <v>141</v>
      </c>
      <c r="H14" s="4" t="s">
        <v>79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313">
        <v>8</v>
      </c>
      <c r="B15" s="121">
        <v>2</v>
      </c>
      <c r="C15" t="s">
        <v>100</v>
      </c>
      <c r="D15" s="87">
        <v>42112</v>
      </c>
      <c r="E15" s="4" t="s">
        <v>78</v>
      </c>
      <c r="F15" s="86" t="s">
        <v>0</v>
      </c>
      <c r="G15" s="4" t="s">
        <v>141</v>
      </c>
      <c r="H15" s="4" t="s">
        <v>79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313">
        <v>9</v>
      </c>
      <c r="B16" s="121">
        <v>5</v>
      </c>
      <c r="C16" t="s">
        <v>129</v>
      </c>
      <c r="D16" s="87">
        <v>42112</v>
      </c>
      <c r="E16" s="4" t="s">
        <v>78</v>
      </c>
      <c r="F16" s="86" t="s">
        <v>0</v>
      </c>
      <c r="G16" s="4" t="s">
        <v>77</v>
      </c>
      <c r="H16" s="4" t="s">
        <v>79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26</v>
      </c>
      <c r="T16" t="s">
        <v>1</v>
      </c>
      <c r="U16">
        <v>8</v>
      </c>
      <c r="W16">
        <v>18</v>
      </c>
    </row>
    <row r="17" spans="1:23" ht="12.75">
      <c r="A17" s="313">
        <v>10</v>
      </c>
      <c r="B17" s="121">
        <v>3</v>
      </c>
      <c r="C17" t="s">
        <v>92</v>
      </c>
      <c r="D17" s="87">
        <v>42112</v>
      </c>
      <c r="E17" s="4" t="s">
        <v>76</v>
      </c>
      <c r="F17" s="86" t="s">
        <v>0</v>
      </c>
      <c r="G17" s="4" t="s">
        <v>77</v>
      </c>
      <c r="H17" s="4" t="s">
        <v>79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22</v>
      </c>
      <c r="T17" t="s">
        <v>1</v>
      </c>
      <c r="U17">
        <v>13</v>
      </c>
      <c r="W17">
        <v>9</v>
      </c>
    </row>
    <row r="18" spans="1:23" ht="12.75">
      <c r="A18" s="313">
        <v>11</v>
      </c>
      <c r="B18" s="121">
        <v>3</v>
      </c>
      <c r="C18" t="s">
        <v>122</v>
      </c>
      <c r="D18" s="87">
        <v>42112</v>
      </c>
      <c r="E18" s="4" t="s">
        <v>76</v>
      </c>
      <c r="F18" s="86" t="s">
        <v>0</v>
      </c>
      <c r="G18" s="4" t="s">
        <v>77</v>
      </c>
      <c r="H18" s="4" t="s">
        <v>79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17</v>
      </c>
      <c r="W18">
        <v>8</v>
      </c>
    </row>
    <row r="19" spans="1:23" ht="12.75">
      <c r="A19" s="313">
        <v>12</v>
      </c>
      <c r="B19" s="121">
        <v>4</v>
      </c>
      <c r="C19" t="s">
        <v>129</v>
      </c>
      <c r="D19" s="87">
        <v>42112</v>
      </c>
      <c r="E19" s="4" t="s">
        <v>78</v>
      </c>
      <c r="F19" s="86" t="s">
        <v>0</v>
      </c>
      <c r="G19" s="4" t="s">
        <v>76</v>
      </c>
      <c r="H19" s="4" t="s">
        <v>79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20</v>
      </c>
      <c r="T19" t="s">
        <v>1</v>
      </c>
      <c r="U19">
        <v>8</v>
      </c>
      <c r="W19">
        <v>12</v>
      </c>
    </row>
    <row r="20" spans="1:23" ht="12.75">
      <c r="A20" s="313">
        <v>13</v>
      </c>
      <c r="B20" s="121">
        <v>5</v>
      </c>
      <c r="C20" t="s">
        <v>128</v>
      </c>
      <c r="D20" s="87">
        <v>42112</v>
      </c>
      <c r="E20" s="4" t="s">
        <v>78</v>
      </c>
      <c r="F20" s="86" t="s">
        <v>0</v>
      </c>
      <c r="G20" s="4" t="s">
        <v>77</v>
      </c>
      <c r="H20" s="4" t="s">
        <v>79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23</v>
      </c>
      <c r="T20" t="s">
        <v>1</v>
      </c>
      <c r="U20">
        <v>12</v>
      </c>
      <c r="W20">
        <v>11</v>
      </c>
    </row>
    <row r="21" spans="1:23" ht="12.75">
      <c r="A21" s="313">
        <v>14</v>
      </c>
      <c r="B21" s="121">
        <v>4</v>
      </c>
      <c r="C21" t="s">
        <v>92</v>
      </c>
      <c r="D21" s="87">
        <v>42112</v>
      </c>
      <c r="E21" s="4" t="s">
        <v>76</v>
      </c>
      <c r="F21" s="86" t="s">
        <v>0</v>
      </c>
      <c r="G21" s="4" t="s">
        <v>78</v>
      </c>
      <c r="H21" s="4" t="s">
        <v>79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15</v>
      </c>
      <c r="T21" t="s">
        <v>1</v>
      </c>
      <c r="U21">
        <v>7</v>
      </c>
      <c r="W21">
        <v>8</v>
      </c>
    </row>
    <row r="22" spans="1:23" ht="12.75">
      <c r="A22" s="313">
        <v>15</v>
      </c>
      <c r="B22" s="121">
        <v>4</v>
      </c>
      <c r="C22" t="s">
        <v>127</v>
      </c>
      <c r="D22" s="87">
        <v>42112</v>
      </c>
      <c r="E22" s="4" t="s">
        <v>78</v>
      </c>
      <c r="F22" s="86" t="s">
        <v>0</v>
      </c>
      <c r="G22" s="4" t="s">
        <v>76</v>
      </c>
      <c r="H22" s="4" t="s">
        <v>79</v>
      </c>
      <c r="J22">
        <v>3</v>
      </c>
      <c r="K22">
        <v>0</v>
      </c>
      <c r="L22">
        <v>1</v>
      </c>
      <c r="O22">
        <v>6</v>
      </c>
      <c r="P22" t="s">
        <v>1</v>
      </c>
      <c r="Q22">
        <v>2</v>
      </c>
      <c r="S22">
        <v>24</v>
      </c>
      <c r="T22" t="s">
        <v>1</v>
      </c>
      <c r="U22">
        <v>18</v>
      </c>
      <c r="W22">
        <v>6</v>
      </c>
    </row>
    <row r="23" spans="1:23" ht="12.75">
      <c r="A23" s="313">
        <v>16</v>
      </c>
      <c r="B23" s="121">
        <v>1</v>
      </c>
      <c r="C23" t="s">
        <v>92</v>
      </c>
      <c r="D23" s="87">
        <v>42077</v>
      </c>
      <c r="E23" s="4" t="s">
        <v>76</v>
      </c>
      <c r="F23" s="86" t="s">
        <v>0</v>
      </c>
      <c r="G23" s="4" t="s">
        <v>141</v>
      </c>
      <c r="H23" s="4" t="s">
        <v>79</v>
      </c>
      <c r="J23">
        <v>3</v>
      </c>
      <c r="K23">
        <v>0</v>
      </c>
      <c r="L23">
        <v>1</v>
      </c>
      <c r="O23">
        <v>6</v>
      </c>
      <c r="P23" t="s">
        <v>1</v>
      </c>
      <c r="Q23">
        <v>2</v>
      </c>
      <c r="S23">
        <v>19</v>
      </c>
      <c r="T23" t="s">
        <v>1</v>
      </c>
      <c r="U23">
        <v>15</v>
      </c>
      <c r="W23">
        <v>4</v>
      </c>
    </row>
    <row r="24" spans="1:23" ht="12.75">
      <c r="A24" s="313">
        <v>17</v>
      </c>
      <c r="B24" s="121">
        <v>5</v>
      </c>
      <c r="C24" t="s">
        <v>134</v>
      </c>
      <c r="D24" s="87">
        <v>42112</v>
      </c>
      <c r="E24" s="4" t="s">
        <v>78</v>
      </c>
      <c r="F24" s="86" t="s">
        <v>0</v>
      </c>
      <c r="G24" s="4" t="s">
        <v>77</v>
      </c>
      <c r="H24" s="4" t="s">
        <v>79</v>
      </c>
      <c r="J24">
        <v>2</v>
      </c>
      <c r="K24">
        <v>2</v>
      </c>
      <c r="L24">
        <v>0</v>
      </c>
      <c r="O24">
        <v>6</v>
      </c>
      <c r="P24" t="s">
        <v>1</v>
      </c>
      <c r="Q24">
        <v>2</v>
      </c>
      <c r="S24">
        <v>14</v>
      </c>
      <c r="T24" t="s">
        <v>1</v>
      </c>
      <c r="U24">
        <v>11</v>
      </c>
      <c r="W24">
        <v>3</v>
      </c>
    </row>
    <row r="25" spans="1:23" ht="12.75">
      <c r="A25" s="313">
        <v>18</v>
      </c>
      <c r="B25" s="121">
        <v>1</v>
      </c>
      <c r="C25" t="s">
        <v>86</v>
      </c>
      <c r="D25" s="87">
        <v>42077</v>
      </c>
      <c r="E25" s="4" t="s">
        <v>141</v>
      </c>
      <c r="F25" s="86" t="s">
        <v>0</v>
      </c>
      <c r="G25" s="4" t="s">
        <v>76</v>
      </c>
      <c r="H25" s="4" t="s">
        <v>79</v>
      </c>
      <c r="J25">
        <v>2</v>
      </c>
      <c r="K25">
        <v>1</v>
      </c>
      <c r="L25">
        <v>1</v>
      </c>
      <c r="O25">
        <v>5</v>
      </c>
      <c r="P25" t="s">
        <v>1</v>
      </c>
      <c r="Q25">
        <v>3</v>
      </c>
      <c r="S25">
        <v>20</v>
      </c>
      <c r="T25" t="s">
        <v>1</v>
      </c>
      <c r="U25">
        <v>15</v>
      </c>
      <c r="W25">
        <v>5</v>
      </c>
    </row>
    <row r="26" spans="1:23" ht="12.75">
      <c r="A26" s="313">
        <v>19</v>
      </c>
      <c r="B26" s="121">
        <v>1</v>
      </c>
      <c r="C26" t="s">
        <v>87</v>
      </c>
      <c r="D26" s="87">
        <v>42077</v>
      </c>
      <c r="E26" s="4" t="s">
        <v>141</v>
      </c>
      <c r="F26" s="86" t="s">
        <v>0</v>
      </c>
      <c r="G26" s="4" t="s">
        <v>76</v>
      </c>
      <c r="H26" s="4" t="s">
        <v>79</v>
      </c>
      <c r="J26">
        <v>2</v>
      </c>
      <c r="K26">
        <v>1</v>
      </c>
      <c r="L26">
        <v>1</v>
      </c>
      <c r="O26">
        <v>5</v>
      </c>
      <c r="P26" t="s">
        <v>1</v>
      </c>
      <c r="Q26">
        <v>3</v>
      </c>
      <c r="S26">
        <v>16</v>
      </c>
      <c r="T26" t="s">
        <v>1</v>
      </c>
      <c r="U26">
        <v>12</v>
      </c>
      <c r="W26">
        <v>4</v>
      </c>
    </row>
    <row r="27" spans="1:23" ht="12.75">
      <c r="A27" s="313">
        <v>20</v>
      </c>
      <c r="B27" s="121">
        <v>1</v>
      </c>
      <c r="C27" t="s">
        <v>89</v>
      </c>
      <c r="D27" s="87">
        <v>42077</v>
      </c>
      <c r="E27" s="4" t="s">
        <v>76</v>
      </c>
      <c r="F27" s="86" t="s">
        <v>0</v>
      </c>
      <c r="G27" s="4" t="s">
        <v>141</v>
      </c>
      <c r="H27" s="4" t="s">
        <v>79</v>
      </c>
      <c r="J27">
        <v>2</v>
      </c>
      <c r="K27">
        <v>1</v>
      </c>
      <c r="L27">
        <v>1</v>
      </c>
      <c r="O27">
        <v>5</v>
      </c>
      <c r="P27" t="s">
        <v>1</v>
      </c>
      <c r="Q27">
        <v>3</v>
      </c>
      <c r="S27">
        <v>20</v>
      </c>
      <c r="T27" t="s">
        <v>1</v>
      </c>
      <c r="U27">
        <v>19</v>
      </c>
      <c r="W27">
        <v>1</v>
      </c>
    </row>
    <row r="28" spans="1:23" ht="12.75">
      <c r="A28" s="313">
        <v>21</v>
      </c>
      <c r="B28" s="121">
        <v>5</v>
      </c>
      <c r="C28" t="s">
        <v>130</v>
      </c>
      <c r="D28" s="87">
        <v>42112</v>
      </c>
      <c r="E28" s="4" t="s">
        <v>78</v>
      </c>
      <c r="F28" s="86" t="s">
        <v>0</v>
      </c>
      <c r="G28" s="4" t="s">
        <v>77</v>
      </c>
      <c r="H28" s="4" t="s">
        <v>79</v>
      </c>
      <c r="J28">
        <v>2</v>
      </c>
      <c r="K28">
        <v>0</v>
      </c>
      <c r="L28">
        <v>2</v>
      </c>
      <c r="O28">
        <v>4</v>
      </c>
      <c r="P28" t="s">
        <v>1</v>
      </c>
      <c r="Q28">
        <v>4</v>
      </c>
      <c r="S28">
        <v>22</v>
      </c>
      <c r="T28" t="s">
        <v>1</v>
      </c>
      <c r="U28">
        <v>16</v>
      </c>
      <c r="W28">
        <v>6</v>
      </c>
    </row>
    <row r="29" spans="1:23" ht="12.75">
      <c r="A29" s="313">
        <v>22</v>
      </c>
      <c r="B29" s="121">
        <v>3</v>
      </c>
      <c r="C29" t="s">
        <v>119</v>
      </c>
      <c r="D29" s="87">
        <v>42112</v>
      </c>
      <c r="E29" s="4" t="s">
        <v>77</v>
      </c>
      <c r="F29" s="86" t="s">
        <v>0</v>
      </c>
      <c r="G29" s="4" t="s">
        <v>76</v>
      </c>
      <c r="H29" s="4" t="s">
        <v>79</v>
      </c>
      <c r="J29">
        <v>2</v>
      </c>
      <c r="K29">
        <v>0</v>
      </c>
      <c r="L29">
        <v>2</v>
      </c>
      <c r="O29">
        <v>4</v>
      </c>
      <c r="P29" t="s">
        <v>1</v>
      </c>
      <c r="Q29">
        <v>4</v>
      </c>
      <c r="S29">
        <v>20</v>
      </c>
      <c r="T29" t="s">
        <v>1</v>
      </c>
      <c r="U29">
        <v>16</v>
      </c>
      <c r="W29">
        <v>4</v>
      </c>
    </row>
    <row r="30" spans="1:23" ht="12.75">
      <c r="A30" s="313">
        <v>23</v>
      </c>
      <c r="B30" s="121">
        <v>4</v>
      </c>
      <c r="C30" t="s">
        <v>130</v>
      </c>
      <c r="D30" s="87">
        <v>42112</v>
      </c>
      <c r="E30" s="4" t="s">
        <v>78</v>
      </c>
      <c r="F30" s="86" t="s">
        <v>0</v>
      </c>
      <c r="G30" s="4" t="s">
        <v>76</v>
      </c>
      <c r="H30" s="4" t="s">
        <v>79</v>
      </c>
      <c r="J30">
        <v>2</v>
      </c>
      <c r="K30">
        <v>0</v>
      </c>
      <c r="L30">
        <v>2</v>
      </c>
      <c r="O30">
        <v>4</v>
      </c>
      <c r="P30" t="s">
        <v>1</v>
      </c>
      <c r="Q30">
        <v>4</v>
      </c>
      <c r="S30">
        <v>15</v>
      </c>
      <c r="T30" t="s">
        <v>1</v>
      </c>
      <c r="U30">
        <v>13</v>
      </c>
      <c r="W30">
        <v>2</v>
      </c>
    </row>
    <row r="31" spans="1:23" ht="12.75">
      <c r="A31" s="313">
        <v>24</v>
      </c>
      <c r="B31" s="121">
        <v>4</v>
      </c>
      <c r="C31" t="s">
        <v>122</v>
      </c>
      <c r="D31" s="87">
        <v>42112</v>
      </c>
      <c r="E31" s="4" t="s">
        <v>76</v>
      </c>
      <c r="F31" s="86" t="s">
        <v>0</v>
      </c>
      <c r="G31" s="4" t="s">
        <v>78</v>
      </c>
      <c r="H31" s="4" t="s">
        <v>79</v>
      </c>
      <c r="J31">
        <v>2</v>
      </c>
      <c r="K31">
        <v>0</v>
      </c>
      <c r="L31">
        <v>2</v>
      </c>
      <c r="O31">
        <v>4</v>
      </c>
      <c r="P31" t="s">
        <v>1</v>
      </c>
      <c r="Q31">
        <v>4</v>
      </c>
      <c r="S31">
        <v>16</v>
      </c>
      <c r="T31" t="s">
        <v>1</v>
      </c>
      <c r="U31">
        <v>20</v>
      </c>
      <c r="W31">
        <v>-4</v>
      </c>
    </row>
    <row r="32" spans="1:23" ht="12.75">
      <c r="A32" s="313">
        <v>25</v>
      </c>
      <c r="B32" s="121">
        <v>3</v>
      </c>
      <c r="C32" t="s">
        <v>121</v>
      </c>
      <c r="D32" s="87">
        <v>42112</v>
      </c>
      <c r="E32" s="4" t="s">
        <v>76</v>
      </c>
      <c r="F32" s="86" t="s">
        <v>0</v>
      </c>
      <c r="G32" s="4" t="s">
        <v>77</v>
      </c>
      <c r="H32" s="4" t="s">
        <v>79</v>
      </c>
      <c r="J32">
        <v>1</v>
      </c>
      <c r="K32">
        <v>1</v>
      </c>
      <c r="L32">
        <v>2</v>
      </c>
      <c r="O32">
        <v>3</v>
      </c>
      <c r="P32" t="s">
        <v>1</v>
      </c>
      <c r="Q32">
        <v>5</v>
      </c>
      <c r="S32">
        <v>15</v>
      </c>
      <c r="T32" t="s">
        <v>1</v>
      </c>
      <c r="U32">
        <v>14</v>
      </c>
      <c r="W32">
        <v>1</v>
      </c>
    </row>
    <row r="33" spans="1:23" ht="12.75">
      <c r="A33" s="313">
        <v>26</v>
      </c>
      <c r="B33" s="121">
        <v>1</v>
      </c>
      <c r="C33" t="s">
        <v>90</v>
      </c>
      <c r="D33" s="87">
        <v>42077</v>
      </c>
      <c r="E33" s="4" t="s">
        <v>76</v>
      </c>
      <c r="F33" s="86" t="s">
        <v>0</v>
      </c>
      <c r="G33" s="4" t="s">
        <v>141</v>
      </c>
      <c r="H33" s="4" t="s">
        <v>79</v>
      </c>
      <c r="J33">
        <v>1</v>
      </c>
      <c r="K33">
        <v>1</v>
      </c>
      <c r="L33">
        <v>2</v>
      </c>
      <c r="O33">
        <v>3</v>
      </c>
      <c r="P33" t="s">
        <v>1</v>
      </c>
      <c r="Q33">
        <v>5</v>
      </c>
      <c r="S33">
        <v>16</v>
      </c>
      <c r="T33" t="s">
        <v>1</v>
      </c>
      <c r="U33">
        <v>18</v>
      </c>
      <c r="W33">
        <v>-2</v>
      </c>
    </row>
    <row r="34" spans="1:23" ht="12.75">
      <c r="A34" s="313">
        <v>27</v>
      </c>
      <c r="B34" s="121">
        <v>3</v>
      </c>
      <c r="C34" t="s">
        <v>89</v>
      </c>
      <c r="D34" s="87">
        <v>42112</v>
      </c>
      <c r="E34" s="4" t="s">
        <v>76</v>
      </c>
      <c r="F34" s="86" t="s">
        <v>0</v>
      </c>
      <c r="G34" s="4" t="s">
        <v>77</v>
      </c>
      <c r="H34" s="4" t="s">
        <v>79</v>
      </c>
      <c r="J34">
        <v>1</v>
      </c>
      <c r="K34">
        <v>1</v>
      </c>
      <c r="L34">
        <v>2</v>
      </c>
      <c r="O34">
        <v>3</v>
      </c>
      <c r="P34" t="s">
        <v>1</v>
      </c>
      <c r="Q34">
        <v>5</v>
      </c>
      <c r="S34">
        <v>15</v>
      </c>
      <c r="T34" t="s">
        <v>1</v>
      </c>
      <c r="U34">
        <v>17</v>
      </c>
      <c r="W34">
        <v>-2</v>
      </c>
    </row>
    <row r="35" spans="1:23" ht="12.75">
      <c r="A35" s="313">
        <v>28</v>
      </c>
      <c r="B35" s="121">
        <v>3</v>
      </c>
      <c r="C35" t="s">
        <v>117</v>
      </c>
      <c r="D35" s="87">
        <v>42112</v>
      </c>
      <c r="E35" s="4" t="s">
        <v>77</v>
      </c>
      <c r="F35" s="86" t="s">
        <v>0</v>
      </c>
      <c r="G35" s="4" t="s">
        <v>76</v>
      </c>
      <c r="H35" s="4" t="s">
        <v>79</v>
      </c>
      <c r="J35">
        <v>1</v>
      </c>
      <c r="K35">
        <v>1</v>
      </c>
      <c r="L35">
        <v>2</v>
      </c>
      <c r="O35">
        <v>3</v>
      </c>
      <c r="P35" t="s">
        <v>1</v>
      </c>
      <c r="Q35">
        <v>5</v>
      </c>
      <c r="S35">
        <v>14</v>
      </c>
      <c r="T35" t="s">
        <v>1</v>
      </c>
      <c r="U35">
        <v>17</v>
      </c>
      <c r="W35">
        <v>-3</v>
      </c>
    </row>
    <row r="36" spans="1:23" ht="12.75">
      <c r="A36" s="313">
        <v>29</v>
      </c>
      <c r="B36" s="121">
        <v>3</v>
      </c>
      <c r="C36" t="s">
        <v>118</v>
      </c>
      <c r="D36" s="87">
        <v>42112</v>
      </c>
      <c r="E36" s="4" t="s">
        <v>77</v>
      </c>
      <c r="F36" s="86" t="s">
        <v>0</v>
      </c>
      <c r="G36" s="4" t="s">
        <v>76</v>
      </c>
      <c r="H36" s="4" t="s">
        <v>79</v>
      </c>
      <c r="J36">
        <v>1</v>
      </c>
      <c r="K36">
        <v>1</v>
      </c>
      <c r="L36">
        <v>2</v>
      </c>
      <c r="O36">
        <v>3</v>
      </c>
      <c r="P36" t="s">
        <v>1</v>
      </c>
      <c r="Q36">
        <v>5</v>
      </c>
      <c r="S36">
        <v>14</v>
      </c>
      <c r="T36" t="s">
        <v>1</v>
      </c>
      <c r="U36">
        <v>17</v>
      </c>
      <c r="W36">
        <v>-3</v>
      </c>
    </row>
    <row r="37" spans="1:23" ht="12.75">
      <c r="A37" s="313">
        <v>30</v>
      </c>
      <c r="B37" s="121">
        <v>5</v>
      </c>
      <c r="C37" t="s">
        <v>118</v>
      </c>
      <c r="D37" s="87">
        <v>42112</v>
      </c>
      <c r="E37" s="4" t="s">
        <v>77</v>
      </c>
      <c r="F37" s="86" t="s">
        <v>0</v>
      </c>
      <c r="G37" s="4" t="s">
        <v>78</v>
      </c>
      <c r="H37" s="4" t="s">
        <v>79</v>
      </c>
      <c r="J37">
        <v>1</v>
      </c>
      <c r="K37">
        <v>1</v>
      </c>
      <c r="L37">
        <v>2</v>
      </c>
      <c r="O37">
        <v>3</v>
      </c>
      <c r="P37" t="s">
        <v>1</v>
      </c>
      <c r="Q37">
        <v>5</v>
      </c>
      <c r="S37">
        <v>13</v>
      </c>
      <c r="T37" t="s">
        <v>1</v>
      </c>
      <c r="U37">
        <v>18</v>
      </c>
      <c r="W37">
        <v>-5</v>
      </c>
    </row>
    <row r="38" spans="1:23" ht="12.75">
      <c r="A38" s="313">
        <v>31</v>
      </c>
      <c r="B38" s="121">
        <v>1</v>
      </c>
      <c r="C38" t="s">
        <v>85</v>
      </c>
      <c r="D38" s="87">
        <v>42077</v>
      </c>
      <c r="E38" s="4" t="s">
        <v>141</v>
      </c>
      <c r="F38" s="86" t="s">
        <v>0</v>
      </c>
      <c r="G38" s="4" t="s">
        <v>76</v>
      </c>
      <c r="H38" s="4" t="s">
        <v>79</v>
      </c>
      <c r="J38">
        <v>1</v>
      </c>
      <c r="K38">
        <v>1</v>
      </c>
      <c r="L38">
        <v>2</v>
      </c>
      <c r="O38">
        <v>3</v>
      </c>
      <c r="P38" t="s">
        <v>1</v>
      </c>
      <c r="Q38">
        <v>5</v>
      </c>
      <c r="S38">
        <v>12</v>
      </c>
      <c r="T38" t="s">
        <v>1</v>
      </c>
      <c r="U38">
        <v>18</v>
      </c>
      <c r="W38">
        <v>-6</v>
      </c>
    </row>
    <row r="39" spans="1:23" ht="12.75">
      <c r="A39" s="313">
        <v>32</v>
      </c>
      <c r="B39" s="121">
        <v>1</v>
      </c>
      <c r="C39" t="s">
        <v>91</v>
      </c>
      <c r="D39" s="87">
        <v>42077</v>
      </c>
      <c r="E39" s="4" t="s">
        <v>76</v>
      </c>
      <c r="F39" s="86" t="s">
        <v>0</v>
      </c>
      <c r="G39" s="4" t="s">
        <v>141</v>
      </c>
      <c r="H39" s="4" t="s">
        <v>79</v>
      </c>
      <c r="J39">
        <v>1</v>
      </c>
      <c r="K39">
        <v>1</v>
      </c>
      <c r="L39">
        <v>2</v>
      </c>
      <c r="O39">
        <v>3</v>
      </c>
      <c r="P39" t="s">
        <v>1</v>
      </c>
      <c r="Q39">
        <v>5</v>
      </c>
      <c r="S39">
        <v>11</v>
      </c>
      <c r="T39" t="s">
        <v>1</v>
      </c>
      <c r="U39">
        <v>18</v>
      </c>
      <c r="W39">
        <v>-7</v>
      </c>
    </row>
    <row r="40" spans="1:23" ht="12.75">
      <c r="A40" s="313">
        <v>33</v>
      </c>
      <c r="B40" s="121">
        <v>1</v>
      </c>
      <c r="C40" t="s">
        <v>88</v>
      </c>
      <c r="D40" s="87">
        <v>42077</v>
      </c>
      <c r="E40" s="4" t="s">
        <v>141</v>
      </c>
      <c r="F40" s="86" t="s">
        <v>0</v>
      </c>
      <c r="G40" s="4" t="s">
        <v>76</v>
      </c>
      <c r="H40" s="4" t="s">
        <v>79</v>
      </c>
      <c r="J40">
        <v>1</v>
      </c>
      <c r="K40">
        <v>0</v>
      </c>
      <c r="L40">
        <v>3</v>
      </c>
      <c r="O40">
        <v>2</v>
      </c>
      <c r="P40" t="s">
        <v>1</v>
      </c>
      <c r="Q40">
        <v>6</v>
      </c>
      <c r="S40">
        <v>22</v>
      </c>
      <c r="T40" t="s">
        <v>1</v>
      </c>
      <c r="U40">
        <v>21</v>
      </c>
      <c r="W40">
        <v>1</v>
      </c>
    </row>
    <row r="41" spans="1:23" ht="12.75">
      <c r="A41" s="313">
        <v>34</v>
      </c>
      <c r="B41" s="121">
        <v>4</v>
      </c>
      <c r="C41" t="s">
        <v>89</v>
      </c>
      <c r="D41" s="87">
        <v>42112</v>
      </c>
      <c r="E41" s="4" t="s">
        <v>76</v>
      </c>
      <c r="F41" s="86" t="s">
        <v>0</v>
      </c>
      <c r="G41" s="4" t="s">
        <v>78</v>
      </c>
      <c r="H41" s="4" t="s">
        <v>79</v>
      </c>
      <c r="J41">
        <v>1</v>
      </c>
      <c r="K41">
        <v>0</v>
      </c>
      <c r="L41">
        <v>3</v>
      </c>
      <c r="O41">
        <v>2</v>
      </c>
      <c r="P41" t="s">
        <v>1</v>
      </c>
      <c r="Q41">
        <v>6</v>
      </c>
      <c r="S41">
        <v>15</v>
      </c>
      <c r="T41" t="s">
        <v>1</v>
      </c>
      <c r="U41">
        <v>19</v>
      </c>
      <c r="W41">
        <v>-4</v>
      </c>
    </row>
    <row r="42" spans="1:23" ht="12.75">
      <c r="A42" s="313">
        <v>35</v>
      </c>
      <c r="B42" s="121">
        <v>4</v>
      </c>
      <c r="C42" t="s">
        <v>121</v>
      </c>
      <c r="D42" s="87">
        <v>42112</v>
      </c>
      <c r="E42" s="4" t="s">
        <v>76</v>
      </c>
      <c r="F42" s="86" t="s">
        <v>0</v>
      </c>
      <c r="G42" s="4" t="s">
        <v>78</v>
      </c>
      <c r="H42" s="4" t="s">
        <v>79</v>
      </c>
      <c r="J42">
        <v>1</v>
      </c>
      <c r="K42">
        <v>0</v>
      </c>
      <c r="L42">
        <v>3</v>
      </c>
      <c r="O42">
        <v>2</v>
      </c>
      <c r="P42" t="s">
        <v>1</v>
      </c>
      <c r="Q42">
        <v>6</v>
      </c>
      <c r="S42">
        <v>9</v>
      </c>
      <c r="T42" t="s">
        <v>1</v>
      </c>
      <c r="U42">
        <v>17</v>
      </c>
      <c r="W42">
        <v>-8</v>
      </c>
    </row>
    <row r="43" spans="1:23" ht="12.75">
      <c r="A43" s="313">
        <v>36</v>
      </c>
      <c r="B43" s="121">
        <v>5</v>
      </c>
      <c r="C43" t="s">
        <v>117</v>
      </c>
      <c r="D43" s="87">
        <v>42112</v>
      </c>
      <c r="E43" s="4" t="s">
        <v>77</v>
      </c>
      <c r="F43" s="86" t="s">
        <v>0</v>
      </c>
      <c r="G43" s="4" t="s">
        <v>78</v>
      </c>
      <c r="H43" s="4" t="s">
        <v>79</v>
      </c>
      <c r="J43">
        <v>1</v>
      </c>
      <c r="K43">
        <v>0</v>
      </c>
      <c r="L43">
        <v>3</v>
      </c>
      <c r="O43">
        <v>2</v>
      </c>
      <c r="P43" t="s">
        <v>1</v>
      </c>
      <c r="Q43">
        <v>6</v>
      </c>
      <c r="S43">
        <v>10</v>
      </c>
      <c r="T43" t="s">
        <v>1</v>
      </c>
      <c r="U43">
        <v>21</v>
      </c>
      <c r="W43">
        <v>-11</v>
      </c>
    </row>
    <row r="44" spans="1:23" ht="12.75">
      <c r="A44" s="313">
        <v>37</v>
      </c>
      <c r="B44" s="121">
        <v>5</v>
      </c>
      <c r="C44" t="s">
        <v>119</v>
      </c>
      <c r="D44" s="87">
        <v>42112</v>
      </c>
      <c r="E44" s="4" t="s">
        <v>77</v>
      </c>
      <c r="F44" s="86" t="s">
        <v>0</v>
      </c>
      <c r="G44" s="4" t="s">
        <v>78</v>
      </c>
      <c r="H44" s="4" t="s">
        <v>79</v>
      </c>
      <c r="J44">
        <v>0</v>
      </c>
      <c r="K44">
        <v>1</v>
      </c>
      <c r="L44">
        <v>3</v>
      </c>
      <c r="O44">
        <v>1</v>
      </c>
      <c r="P44" t="s">
        <v>1</v>
      </c>
      <c r="Q44">
        <v>7</v>
      </c>
      <c r="S44">
        <v>14</v>
      </c>
      <c r="T44" t="s">
        <v>1</v>
      </c>
      <c r="U44">
        <v>25</v>
      </c>
      <c r="W44">
        <v>-11</v>
      </c>
    </row>
    <row r="45" spans="1:23" ht="12.75">
      <c r="A45" s="313">
        <v>38</v>
      </c>
      <c r="B45" s="121">
        <v>5</v>
      </c>
      <c r="C45" t="s">
        <v>120</v>
      </c>
      <c r="D45" s="87">
        <v>42112</v>
      </c>
      <c r="E45" s="4" t="s">
        <v>77</v>
      </c>
      <c r="F45" s="86" t="s">
        <v>0</v>
      </c>
      <c r="G45" s="4" t="s">
        <v>78</v>
      </c>
      <c r="H45" s="4" t="s">
        <v>79</v>
      </c>
      <c r="J45">
        <v>0</v>
      </c>
      <c r="K45">
        <v>1</v>
      </c>
      <c r="L45">
        <v>3</v>
      </c>
      <c r="O45">
        <v>1</v>
      </c>
      <c r="P45" t="s">
        <v>1</v>
      </c>
      <c r="Q45">
        <v>7</v>
      </c>
      <c r="S45">
        <v>10</v>
      </c>
      <c r="T45" t="s">
        <v>1</v>
      </c>
      <c r="U45">
        <v>21</v>
      </c>
      <c r="W45">
        <v>-11</v>
      </c>
    </row>
    <row r="46" spans="1:23" ht="12.75">
      <c r="A46" s="313">
        <v>39</v>
      </c>
      <c r="B46" s="121">
        <v>4</v>
      </c>
      <c r="C46" t="s">
        <v>128</v>
      </c>
      <c r="D46" s="87">
        <v>42112</v>
      </c>
      <c r="E46" s="4" t="s">
        <v>78</v>
      </c>
      <c r="F46" s="86" t="s">
        <v>0</v>
      </c>
      <c r="G46" s="4" t="s">
        <v>76</v>
      </c>
      <c r="H46" s="4" t="s">
        <v>79</v>
      </c>
      <c r="J46">
        <v>0</v>
      </c>
      <c r="K46">
        <v>0</v>
      </c>
      <c r="L46">
        <v>4</v>
      </c>
      <c r="O46">
        <v>0</v>
      </c>
      <c r="P46" t="s">
        <v>1</v>
      </c>
      <c r="Q46">
        <v>8</v>
      </c>
      <c r="S46">
        <v>4</v>
      </c>
      <c r="T46" t="s">
        <v>1</v>
      </c>
      <c r="U46">
        <v>16</v>
      </c>
      <c r="W46">
        <v>-12</v>
      </c>
    </row>
    <row r="47" spans="1:23" ht="12.75">
      <c r="A47" s="313">
        <v>40</v>
      </c>
      <c r="B47" s="121">
        <v>3</v>
      </c>
      <c r="C47" t="s">
        <v>120</v>
      </c>
      <c r="D47" s="87">
        <v>42112</v>
      </c>
      <c r="E47" s="4" t="s">
        <v>77</v>
      </c>
      <c r="F47" s="86" t="s">
        <v>0</v>
      </c>
      <c r="G47" s="4" t="s">
        <v>76</v>
      </c>
      <c r="H47" s="4" t="s">
        <v>79</v>
      </c>
      <c r="J47">
        <v>0</v>
      </c>
      <c r="K47">
        <v>0</v>
      </c>
      <c r="L47">
        <v>4</v>
      </c>
      <c r="O47">
        <v>0</v>
      </c>
      <c r="P47" t="s">
        <v>1</v>
      </c>
      <c r="Q47">
        <v>8</v>
      </c>
      <c r="S47">
        <v>13</v>
      </c>
      <c r="T47" t="s">
        <v>1</v>
      </c>
      <c r="U47">
        <v>27</v>
      </c>
      <c r="W47">
        <v>-14</v>
      </c>
    </row>
    <row r="48" spans="1:23" ht="12.75">
      <c r="A48" s="313">
        <v>41</v>
      </c>
      <c r="B48" s="121">
        <v>6</v>
      </c>
      <c r="C48" t="s">
        <v>112</v>
      </c>
      <c r="D48" s="87">
        <v>42112</v>
      </c>
      <c r="E48" s="4" t="s">
        <v>141</v>
      </c>
      <c r="F48" s="86" t="s">
        <v>0</v>
      </c>
      <c r="G48" s="4" t="s">
        <v>77</v>
      </c>
      <c r="H48" s="4" t="s">
        <v>79</v>
      </c>
      <c r="J48">
        <v>0</v>
      </c>
      <c r="K48">
        <v>0</v>
      </c>
      <c r="L48">
        <v>4</v>
      </c>
      <c r="O48">
        <v>0</v>
      </c>
      <c r="P48" t="s">
        <v>1</v>
      </c>
      <c r="Q48">
        <v>8</v>
      </c>
      <c r="S48">
        <v>0</v>
      </c>
      <c r="T48" t="s">
        <v>1</v>
      </c>
      <c r="U48">
        <v>20</v>
      </c>
      <c r="W48">
        <v>-20</v>
      </c>
    </row>
    <row r="49" spans="1:23" ht="12.75">
      <c r="A49" s="313">
        <v>42</v>
      </c>
      <c r="B49" s="121">
        <v>6</v>
      </c>
      <c r="C49" t="s">
        <v>111</v>
      </c>
      <c r="D49" s="87">
        <v>42112</v>
      </c>
      <c r="E49" s="4" t="s">
        <v>141</v>
      </c>
      <c r="F49" s="86" t="s">
        <v>0</v>
      </c>
      <c r="G49" s="4" t="s">
        <v>77</v>
      </c>
      <c r="H49" s="4" t="s">
        <v>79</v>
      </c>
      <c r="J49">
        <v>0</v>
      </c>
      <c r="K49">
        <v>0</v>
      </c>
      <c r="L49">
        <v>4</v>
      </c>
      <c r="O49">
        <v>0</v>
      </c>
      <c r="P49" t="s">
        <v>1</v>
      </c>
      <c r="Q49">
        <v>8</v>
      </c>
      <c r="S49">
        <v>0</v>
      </c>
      <c r="T49" t="s">
        <v>1</v>
      </c>
      <c r="U49">
        <v>20</v>
      </c>
      <c r="W49">
        <v>-20</v>
      </c>
    </row>
    <row r="50" spans="1:23" ht="12.75">
      <c r="A50" s="313">
        <v>43</v>
      </c>
      <c r="B50" s="121">
        <v>6</v>
      </c>
      <c r="C50" t="s">
        <v>110</v>
      </c>
      <c r="D50" s="87">
        <v>42112</v>
      </c>
      <c r="E50" s="4" t="s">
        <v>141</v>
      </c>
      <c r="F50" s="86" t="s">
        <v>0</v>
      </c>
      <c r="G50" s="4" t="s">
        <v>77</v>
      </c>
      <c r="H50" s="4" t="s">
        <v>79</v>
      </c>
      <c r="J50">
        <v>0</v>
      </c>
      <c r="K50">
        <v>0</v>
      </c>
      <c r="L50">
        <v>4</v>
      </c>
      <c r="O50">
        <v>0</v>
      </c>
      <c r="P50" t="s">
        <v>1</v>
      </c>
      <c r="Q50">
        <v>8</v>
      </c>
      <c r="S50">
        <v>0</v>
      </c>
      <c r="T50" t="s">
        <v>1</v>
      </c>
      <c r="U50">
        <v>20</v>
      </c>
      <c r="W50">
        <v>-20</v>
      </c>
    </row>
    <row r="51" spans="1:23" ht="12.75">
      <c r="A51" s="313">
        <v>44</v>
      </c>
      <c r="B51" s="121">
        <v>6</v>
      </c>
      <c r="C51" t="s">
        <v>109</v>
      </c>
      <c r="D51" s="87">
        <v>42112</v>
      </c>
      <c r="E51" s="4" t="s">
        <v>141</v>
      </c>
      <c r="F51" s="86" t="s">
        <v>0</v>
      </c>
      <c r="G51" s="4" t="s">
        <v>77</v>
      </c>
      <c r="H51" s="4" t="s">
        <v>79</v>
      </c>
      <c r="J51">
        <v>0</v>
      </c>
      <c r="K51">
        <v>0</v>
      </c>
      <c r="L51">
        <v>4</v>
      </c>
      <c r="O51">
        <v>0</v>
      </c>
      <c r="P51" t="s">
        <v>1</v>
      </c>
      <c r="Q51">
        <v>8</v>
      </c>
      <c r="S51">
        <v>0</v>
      </c>
      <c r="T51" t="s">
        <v>1</v>
      </c>
      <c r="U51">
        <v>20</v>
      </c>
      <c r="W51">
        <v>-20</v>
      </c>
    </row>
    <row r="52" spans="1:23" ht="12.75">
      <c r="A52" s="313">
        <v>45</v>
      </c>
      <c r="B52" s="121">
        <v>2</v>
      </c>
      <c r="C52" t="s">
        <v>101</v>
      </c>
      <c r="D52" s="87">
        <v>42112</v>
      </c>
      <c r="E52" s="4" t="s">
        <v>141</v>
      </c>
      <c r="F52" s="86" t="s">
        <v>0</v>
      </c>
      <c r="G52" s="4" t="s">
        <v>78</v>
      </c>
      <c r="H52" s="4" t="s">
        <v>79</v>
      </c>
      <c r="J52">
        <v>0</v>
      </c>
      <c r="K52">
        <v>0</v>
      </c>
      <c r="L52">
        <v>4</v>
      </c>
      <c r="O52">
        <v>0</v>
      </c>
      <c r="P52" t="s">
        <v>1</v>
      </c>
      <c r="Q52">
        <v>8</v>
      </c>
      <c r="S52">
        <v>0</v>
      </c>
      <c r="T52" t="s">
        <v>1</v>
      </c>
      <c r="U52">
        <v>20</v>
      </c>
      <c r="W52">
        <v>-20</v>
      </c>
    </row>
    <row r="53" spans="1:23" ht="12.75">
      <c r="A53" s="313">
        <v>46</v>
      </c>
      <c r="B53" s="121">
        <v>2</v>
      </c>
      <c r="C53" t="s">
        <v>102</v>
      </c>
      <c r="D53" s="87">
        <v>42112</v>
      </c>
      <c r="E53" s="4" t="s">
        <v>141</v>
      </c>
      <c r="F53" s="86" t="s">
        <v>0</v>
      </c>
      <c r="G53" s="4" t="s">
        <v>78</v>
      </c>
      <c r="H53" s="4" t="s">
        <v>79</v>
      </c>
      <c r="J53">
        <v>0</v>
      </c>
      <c r="K53">
        <v>0</v>
      </c>
      <c r="L53">
        <v>4</v>
      </c>
      <c r="O53">
        <v>0</v>
      </c>
      <c r="P53" t="s">
        <v>1</v>
      </c>
      <c r="Q53">
        <v>8</v>
      </c>
      <c r="S53">
        <v>0</v>
      </c>
      <c r="T53" t="s">
        <v>1</v>
      </c>
      <c r="U53">
        <v>20</v>
      </c>
      <c r="W53">
        <v>-20</v>
      </c>
    </row>
    <row r="54" spans="1:23" ht="12.75">
      <c r="A54" s="313">
        <v>47</v>
      </c>
      <c r="B54" s="121">
        <v>2</v>
      </c>
      <c r="C54" t="s">
        <v>103</v>
      </c>
      <c r="D54" s="87">
        <v>42112</v>
      </c>
      <c r="E54" s="4" t="s">
        <v>141</v>
      </c>
      <c r="F54" s="86" t="s">
        <v>0</v>
      </c>
      <c r="G54" s="4" t="s">
        <v>78</v>
      </c>
      <c r="H54" s="4" t="s">
        <v>79</v>
      </c>
      <c r="J54">
        <v>0</v>
      </c>
      <c r="K54">
        <v>0</v>
      </c>
      <c r="L54">
        <v>4</v>
      </c>
      <c r="O54">
        <v>0</v>
      </c>
      <c r="P54" t="s">
        <v>1</v>
      </c>
      <c r="Q54">
        <v>8</v>
      </c>
      <c r="S54">
        <v>0</v>
      </c>
      <c r="T54" t="s">
        <v>1</v>
      </c>
      <c r="U54">
        <v>20</v>
      </c>
      <c r="W54">
        <v>-20</v>
      </c>
    </row>
    <row r="55" spans="1:23" ht="12.75">
      <c r="A55" s="313">
        <v>48</v>
      </c>
      <c r="B55" s="121">
        <v>2</v>
      </c>
      <c r="C55" t="s">
        <v>104</v>
      </c>
      <c r="D55" s="87">
        <v>42112</v>
      </c>
      <c r="E55" s="4" t="s">
        <v>141</v>
      </c>
      <c r="F55" s="86" t="s">
        <v>0</v>
      </c>
      <c r="G55" s="4" t="s">
        <v>78</v>
      </c>
      <c r="H55" s="4" t="s">
        <v>79</v>
      </c>
      <c r="J55">
        <v>0</v>
      </c>
      <c r="K55">
        <v>0</v>
      </c>
      <c r="L55">
        <v>4</v>
      </c>
      <c r="O55">
        <v>0</v>
      </c>
      <c r="P55" t="s">
        <v>1</v>
      </c>
      <c r="Q55">
        <v>8</v>
      </c>
      <c r="S55">
        <v>0</v>
      </c>
      <c r="T55" t="s">
        <v>1</v>
      </c>
      <c r="U55">
        <v>20</v>
      </c>
      <c r="W55">
        <v>-20</v>
      </c>
    </row>
    <row r="56" spans="2:6" ht="12.75">
      <c r="B56" s="121"/>
      <c r="D56" s="87"/>
      <c r="E56"/>
      <c r="F56" s="86"/>
    </row>
    <row r="57" spans="2:6" ht="12.75">
      <c r="B57" s="121"/>
      <c r="D57" s="87"/>
      <c r="E57"/>
      <c r="F57" s="86"/>
    </row>
  </sheetData>
  <sheetProtection/>
  <autoFilter ref="B7:W5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8" t="s">
        <v>33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7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SUBTOTAL(9,E8:E44)</f>
        <v>48</v>
      </c>
      <c r="F4" s="92">
        <f>SUBTOTAL(9,F8:F44)</f>
        <v>192</v>
      </c>
      <c r="G4" s="92"/>
      <c r="H4" s="92">
        <f>SUBTOTAL(9,H8:H44)</f>
        <v>87</v>
      </c>
      <c r="I4" s="92">
        <f>SUBTOTAL(9,I8:I44)</f>
        <v>18</v>
      </c>
      <c r="J4" s="92">
        <f>SUBTOTAL(9,J8:J44)</f>
        <v>87</v>
      </c>
      <c r="K4" s="92"/>
      <c r="L4" s="92">
        <f>SUBTOTAL(9,L8:L44)</f>
        <v>192</v>
      </c>
      <c r="M4" s="92" t="s">
        <v>1</v>
      </c>
      <c r="N4" s="92">
        <f>SUBTOTAL(9,N8:N44)</f>
        <v>192</v>
      </c>
      <c r="O4" s="92"/>
      <c r="P4" s="92">
        <f>SUBTOTAL(9,P8:P44)</f>
        <v>684</v>
      </c>
      <c r="Q4" s="92" t="s">
        <v>1</v>
      </c>
      <c r="R4" s="92">
        <f>SUBTOTAL(9,R8:R44)</f>
        <v>684</v>
      </c>
      <c r="S4" s="92"/>
      <c r="T4" s="93">
        <f>SUBTOTAL(9,T8:T44)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3">
        <v>1</v>
      </c>
      <c r="B8" t="s">
        <v>92</v>
      </c>
      <c r="C8" t="s">
        <v>76</v>
      </c>
      <c r="D8" t="s">
        <v>79</v>
      </c>
      <c r="E8">
        <v>3</v>
      </c>
      <c r="F8">
        <v>12</v>
      </c>
      <c r="H8">
        <v>10</v>
      </c>
      <c r="I8">
        <v>1</v>
      </c>
      <c r="J8">
        <v>1</v>
      </c>
      <c r="L8">
        <v>21</v>
      </c>
      <c r="M8" t="s">
        <v>1</v>
      </c>
      <c r="N8">
        <v>3</v>
      </c>
      <c r="P8">
        <v>56</v>
      </c>
      <c r="Q8" t="s">
        <v>1</v>
      </c>
      <c r="R8">
        <v>35</v>
      </c>
      <c r="T8">
        <v>21</v>
      </c>
      <c r="V8" s="130">
        <v>7</v>
      </c>
      <c r="X8" s="129">
        <v>18.666666666666668</v>
      </c>
      <c r="Y8" s="129" t="s">
        <v>1</v>
      </c>
      <c r="Z8" s="129">
        <v>11.666666666666666</v>
      </c>
    </row>
    <row r="9" spans="1:26" ht="12.75" customHeight="1">
      <c r="A9" s="313">
        <v>2</v>
      </c>
      <c r="B9" t="s">
        <v>129</v>
      </c>
      <c r="C9" t="s">
        <v>78</v>
      </c>
      <c r="D9" t="s">
        <v>79</v>
      </c>
      <c r="E9">
        <v>2</v>
      </c>
      <c r="F9">
        <v>8</v>
      </c>
      <c r="H9">
        <v>7</v>
      </c>
      <c r="I9">
        <v>1</v>
      </c>
      <c r="J9">
        <v>0</v>
      </c>
      <c r="L9">
        <v>15</v>
      </c>
      <c r="M9" t="s">
        <v>1</v>
      </c>
      <c r="N9">
        <v>1</v>
      </c>
      <c r="P9">
        <v>46</v>
      </c>
      <c r="Q9" t="s">
        <v>1</v>
      </c>
      <c r="R9">
        <v>16</v>
      </c>
      <c r="T9">
        <v>30</v>
      </c>
      <c r="V9" s="130">
        <v>7.5</v>
      </c>
      <c r="X9" s="129">
        <v>23</v>
      </c>
      <c r="Y9" s="129" t="s">
        <v>1</v>
      </c>
      <c r="Z9" s="129">
        <v>8</v>
      </c>
    </row>
    <row r="10" spans="1:26" ht="12.75" customHeight="1">
      <c r="A10" s="313">
        <v>3</v>
      </c>
      <c r="B10" t="s">
        <v>122</v>
      </c>
      <c r="C10" t="s">
        <v>76</v>
      </c>
      <c r="D10" t="s">
        <v>79</v>
      </c>
      <c r="E10">
        <v>2</v>
      </c>
      <c r="F10">
        <v>8</v>
      </c>
      <c r="H10">
        <v>6</v>
      </c>
      <c r="I10">
        <v>0</v>
      </c>
      <c r="J10">
        <v>2</v>
      </c>
      <c r="L10">
        <v>12</v>
      </c>
      <c r="M10" t="s">
        <v>1</v>
      </c>
      <c r="N10">
        <v>4</v>
      </c>
      <c r="P10">
        <v>41</v>
      </c>
      <c r="Q10" t="s">
        <v>1</v>
      </c>
      <c r="R10">
        <v>37</v>
      </c>
      <c r="T10">
        <v>4</v>
      </c>
      <c r="V10" s="130">
        <v>6</v>
      </c>
      <c r="X10" s="129">
        <v>20.5</v>
      </c>
      <c r="Y10" s="129" t="s">
        <v>1</v>
      </c>
      <c r="Z10" s="129">
        <v>18.5</v>
      </c>
    </row>
    <row r="11" spans="1:26" ht="12.75" customHeight="1">
      <c r="A11" s="313">
        <v>4</v>
      </c>
      <c r="B11" t="s">
        <v>89</v>
      </c>
      <c r="C11" t="s">
        <v>76</v>
      </c>
      <c r="D11" t="s">
        <v>79</v>
      </c>
      <c r="E11">
        <v>3</v>
      </c>
      <c r="F11">
        <v>12</v>
      </c>
      <c r="H11">
        <v>4</v>
      </c>
      <c r="I11">
        <v>2</v>
      </c>
      <c r="J11">
        <v>6</v>
      </c>
      <c r="L11">
        <v>10</v>
      </c>
      <c r="M11" t="s">
        <v>1</v>
      </c>
      <c r="N11">
        <v>14</v>
      </c>
      <c r="P11">
        <v>50</v>
      </c>
      <c r="Q11" t="s">
        <v>1</v>
      </c>
      <c r="R11">
        <v>55</v>
      </c>
      <c r="T11">
        <v>-5</v>
      </c>
      <c r="V11" s="130">
        <v>3.3333333333333335</v>
      </c>
      <c r="X11" s="129">
        <v>16.666666666666668</v>
      </c>
      <c r="Y11" s="129" t="s">
        <v>1</v>
      </c>
      <c r="Z11" s="129">
        <v>18.333333333333332</v>
      </c>
    </row>
    <row r="12" spans="1:26" ht="12.75" customHeight="1">
      <c r="A12" s="313">
        <v>5</v>
      </c>
      <c r="B12" t="s">
        <v>113</v>
      </c>
      <c r="C12" t="s">
        <v>77</v>
      </c>
      <c r="D12" t="s">
        <v>79</v>
      </c>
      <c r="E12">
        <v>1</v>
      </c>
      <c r="F12">
        <v>4</v>
      </c>
      <c r="H12">
        <v>4</v>
      </c>
      <c r="I12">
        <v>0</v>
      </c>
      <c r="J12">
        <v>0</v>
      </c>
      <c r="L12">
        <v>8</v>
      </c>
      <c r="M12" t="s">
        <v>1</v>
      </c>
      <c r="N12">
        <v>0</v>
      </c>
      <c r="P12">
        <v>20</v>
      </c>
      <c r="Q12" t="s">
        <v>1</v>
      </c>
      <c r="R12">
        <v>0</v>
      </c>
      <c r="T12">
        <v>20</v>
      </c>
      <c r="V12" s="130">
        <v>8</v>
      </c>
      <c r="X12" s="129">
        <v>20</v>
      </c>
      <c r="Y12" s="129" t="s">
        <v>1</v>
      </c>
      <c r="Z12" s="129">
        <v>0</v>
      </c>
    </row>
    <row r="13" spans="1:26" ht="12.75" customHeight="1">
      <c r="A13" s="313">
        <v>6</v>
      </c>
      <c r="B13" t="s">
        <v>114</v>
      </c>
      <c r="C13" t="s">
        <v>77</v>
      </c>
      <c r="D13" t="s">
        <v>79</v>
      </c>
      <c r="E13">
        <v>1</v>
      </c>
      <c r="F13">
        <v>4</v>
      </c>
      <c r="H13">
        <v>4</v>
      </c>
      <c r="I13">
        <v>0</v>
      </c>
      <c r="J13">
        <v>0</v>
      </c>
      <c r="L13">
        <v>8</v>
      </c>
      <c r="M13" t="s">
        <v>1</v>
      </c>
      <c r="N13">
        <v>0</v>
      </c>
      <c r="P13">
        <v>20</v>
      </c>
      <c r="Q13" t="s">
        <v>1</v>
      </c>
      <c r="R13">
        <v>0</v>
      </c>
      <c r="T13">
        <v>20</v>
      </c>
      <c r="V13" s="130">
        <v>8</v>
      </c>
      <c r="X13" s="129">
        <v>20</v>
      </c>
      <c r="Y13" s="129" t="s">
        <v>1</v>
      </c>
      <c r="Z13" s="129">
        <v>0</v>
      </c>
    </row>
    <row r="14" spans="1:26" ht="12.75" customHeight="1">
      <c r="A14" s="313">
        <v>7</v>
      </c>
      <c r="B14" t="s">
        <v>115</v>
      </c>
      <c r="C14" t="s">
        <v>77</v>
      </c>
      <c r="D14" t="s">
        <v>79</v>
      </c>
      <c r="E14">
        <v>1</v>
      </c>
      <c r="F14">
        <v>4</v>
      </c>
      <c r="H14">
        <v>4</v>
      </c>
      <c r="I14">
        <v>0</v>
      </c>
      <c r="J14">
        <v>0</v>
      </c>
      <c r="L14">
        <v>8</v>
      </c>
      <c r="M14" t="s">
        <v>1</v>
      </c>
      <c r="N14">
        <v>0</v>
      </c>
      <c r="P14">
        <v>20</v>
      </c>
      <c r="Q14" t="s">
        <v>1</v>
      </c>
      <c r="R14">
        <v>0</v>
      </c>
      <c r="T14">
        <v>20</v>
      </c>
      <c r="V14" s="130">
        <v>8</v>
      </c>
      <c r="X14" s="129">
        <v>20</v>
      </c>
      <c r="Y14" s="129" t="s">
        <v>1</v>
      </c>
      <c r="Z14" s="129">
        <v>0</v>
      </c>
    </row>
    <row r="15" spans="1:26" ht="12.75" customHeight="1">
      <c r="A15" s="313">
        <v>8</v>
      </c>
      <c r="B15" t="s">
        <v>116</v>
      </c>
      <c r="C15" t="s">
        <v>77</v>
      </c>
      <c r="D15" t="s">
        <v>79</v>
      </c>
      <c r="E15">
        <v>1</v>
      </c>
      <c r="F15">
        <v>4</v>
      </c>
      <c r="H15">
        <v>4</v>
      </c>
      <c r="I15">
        <v>0</v>
      </c>
      <c r="J15">
        <v>0</v>
      </c>
      <c r="L15">
        <v>8</v>
      </c>
      <c r="M15" t="s">
        <v>1</v>
      </c>
      <c r="N15">
        <v>0</v>
      </c>
      <c r="P15">
        <v>20</v>
      </c>
      <c r="Q15" t="s">
        <v>1</v>
      </c>
      <c r="R15">
        <v>0</v>
      </c>
      <c r="T15">
        <v>20</v>
      </c>
      <c r="V15" s="130">
        <v>8</v>
      </c>
      <c r="X15" s="129">
        <v>20</v>
      </c>
      <c r="Y15" s="129" t="s">
        <v>1</v>
      </c>
      <c r="Z15" s="129">
        <v>0</v>
      </c>
    </row>
    <row r="16" spans="1:26" ht="12.75" customHeight="1">
      <c r="A16" s="313">
        <v>9</v>
      </c>
      <c r="B16" t="s">
        <v>100</v>
      </c>
      <c r="C16" t="s">
        <v>78</v>
      </c>
      <c r="D16" t="s">
        <v>79</v>
      </c>
      <c r="E16">
        <v>1</v>
      </c>
      <c r="F16">
        <v>4</v>
      </c>
      <c r="H16">
        <v>4</v>
      </c>
      <c r="I16">
        <v>0</v>
      </c>
      <c r="J16">
        <v>0</v>
      </c>
      <c r="L16">
        <v>8</v>
      </c>
      <c r="M16" t="s">
        <v>1</v>
      </c>
      <c r="N16">
        <v>0</v>
      </c>
      <c r="P16">
        <v>20</v>
      </c>
      <c r="Q16" t="s">
        <v>1</v>
      </c>
      <c r="R16">
        <v>0</v>
      </c>
      <c r="T16">
        <v>20</v>
      </c>
      <c r="V16" s="130">
        <v>8</v>
      </c>
      <c r="X16" s="129">
        <v>20</v>
      </c>
      <c r="Y16" s="129" t="s">
        <v>1</v>
      </c>
      <c r="Z16" s="129">
        <v>0</v>
      </c>
    </row>
    <row r="17" spans="1:26" ht="12.75" customHeight="1">
      <c r="A17" s="313">
        <v>10</v>
      </c>
      <c r="B17" t="s">
        <v>99</v>
      </c>
      <c r="C17" t="s">
        <v>78</v>
      </c>
      <c r="D17" t="s">
        <v>79</v>
      </c>
      <c r="E17">
        <v>1</v>
      </c>
      <c r="F17">
        <v>4</v>
      </c>
      <c r="H17">
        <v>4</v>
      </c>
      <c r="I17">
        <v>0</v>
      </c>
      <c r="J17">
        <v>0</v>
      </c>
      <c r="L17">
        <v>8</v>
      </c>
      <c r="M17" t="s">
        <v>1</v>
      </c>
      <c r="N17">
        <v>0</v>
      </c>
      <c r="P17">
        <v>20</v>
      </c>
      <c r="Q17" t="s">
        <v>1</v>
      </c>
      <c r="R17">
        <v>0</v>
      </c>
      <c r="T17">
        <v>20</v>
      </c>
      <c r="V17" s="130">
        <v>8</v>
      </c>
      <c r="X17" s="129">
        <v>20</v>
      </c>
      <c r="Y17" s="129" t="s">
        <v>1</v>
      </c>
      <c r="Z17" s="129">
        <v>0</v>
      </c>
    </row>
    <row r="18" spans="1:26" ht="12.75" customHeight="1">
      <c r="A18" s="313">
        <v>11</v>
      </c>
      <c r="B18" t="s">
        <v>98</v>
      </c>
      <c r="C18" t="s">
        <v>78</v>
      </c>
      <c r="D18" t="s">
        <v>79</v>
      </c>
      <c r="E18">
        <v>1</v>
      </c>
      <c r="F18">
        <v>4</v>
      </c>
      <c r="H18">
        <v>4</v>
      </c>
      <c r="I18">
        <v>0</v>
      </c>
      <c r="J18">
        <v>0</v>
      </c>
      <c r="L18">
        <v>8</v>
      </c>
      <c r="M18" t="s">
        <v>1</v>
      </c>
      <c r="N18">
        <v>0</v>
      </c>
      <c r="P18">
        <v>20</v>
      </c>
      <c r="Q18" t="s">
        <v>1</v>
      </c>
      <c r="R18">
        <v>0</v>
      </c>
      <c r="T18">
        <v>20</v>
      </c>
      <c r="V18" s="130">
        <v>8</v>
      </c>
      <c r="X18" s="129">
        <v>20</v>
      </c>
      <c r="Y18" s="129" t="s">
        <v>1</v>
      </c>
      <c r="Z18" s="129">
        <v>0</v>
      </c>
    </row>
    <row r="19" spans="1:26" ht="12.75" customHeight="1">
      <c r="A19" s="313">
        <v>12</v>
      </c>
      <c r="B19" t="s">
        <v>97</v>
      </c>
      <c r="C19" t="s">
        <v>78</v>
      </c>
      <c r="D19" t="s">
        <v>79</v>
      </c>
      <c r="E19">
        <v>1</v>
      </c>
      <c r="F19">
        <v>4</v>
      </c>
      <c r="H19">
        <v>4</v>
      </c>
      <c r="I19">
        <v>0</v>
      </c>
      <c r="J19">
        <v>0</v>
      </c>
      <c r="L19">
        <v>8</v>
      </c>
      <c r="M19" t="s">
        <v>1</v>
      </c>
      <c r="N19">
        <v>0</v>
      </c>
      <c r="P19">
        <v>20</v>
      </c>
      <c r="Q19" t="s">
        <v>1</v>
      </c>
      <c r="R19">
        <v>0</v>
      </c>
      <c r="T19">
        <v>20</v>
      </c>
      <c r="V19" s="130">
        <v>8</v>
      </c>
      <c r="X19" s="129">
        <v>20</v>
      </c>
      <c r="Y19" s="129" t="s">
        <v>1</v>
      </c>
      <c r="Z19" s="129">
        <v>0</v>
      </c>
    </row>
    <row r="20" spans="1:26" ht="12.75" customHeight="1">
      <c r="A20" s="313">
        <v>13</v>
      </c>
      <c r="B20" t="s">
        <v>130</v>
      </c>
      <c r="C20" t="s">
        <v>78</v>
      </c>
      <c r="D20" t="s">
        <v>79</v>
      </c>
      <c r="E20">
        <v>2</v>
      </c>
      <c r="F20">
        <v>8</v>
      </c>
      <c r="H20">
        <v>4</v>
      </c>
      <c r="I20">
        <v>0</v>
      </c>
      <c r="J20">
        <v>4</v>
      </c>
      <c r="L20">
        <v>8</v>
      </c>
      <c r="M20" t="s">
        <v>1</v>
      </c>
      <c r="N20">
        <v>8</v>
      </c>
      <c r="P20">
        <v>37</v>
      </c>
      <c r="Q20" t="s">
        <v>1</v>
      </c>
      <c r="R20">
        <v>29</v>
      </c>
      <c r="T20">
        <v>8</v>
      </c>
      <c r="V20" s="130">
        <v>4</v>
      </c>
      <c r="X20" s="129">
        <v>18.5</v>
      </c>
      <c r="Y20" s="129" t="s">
        <v>1</v>
      </c>
      <c r="Z20" s="129">
        <v>14.5</v>
      </c>
    </row>
    <row r="21" spans="1:26" ht="12.75" customHeight="1">
      <c r="A21" s="313">
        <v>14</v>
      </c>
      <c r="B21" t="s">
        <v>128</v>
      </c>
      <c r="C21" t="s">
        <v>78</v>
      </c>
      <c r="D21" t="s">
        <v>79</v>
      </c>
      <c r="E21">
        <v>2</v>
      </c>
      <c r="F21">
        <v>8</v>
      </c>
      <c r="H21">
        <v>3</v>
      </c>
      <c r="I21">
        <v>1</v>
      </c>
      <c r="J21">
        <v>4</v>
      </c>
      <c r="L21">
        <v>7</v>
      </c>
      <c r="M21" t="s">
        <v>1</v>
      </c>
      <c r="N21">
        <v>9</v>
      </c>
      <c r="P21">
        <v>27</v>
      </c>
      <c r="Q21" t="s">
        <v>1</v>
      </c>
      <c r="R21">
        <v>28</v>
      </c>
      <c r="T21">
        <v>-1</v>
      </c>
      <c r="V21" s="130">
        <v>3.5</v>
      </c>
      <c r="X21" s="129">
        <v>13.5</v>
      </c>
      <c r="Y21" s="129" t="s">
        <v>1</v>
      </c>
      <c r="Z21" s="129">
        <v>14</v>
      </c>
    </row>
    <row r="22" spans="1:26" ht="12.75" customHeight="1">
      <c r="A22" s="313">
        <v>15</v>
      </c>
      <c r="B22" t="s">
        <v>127</v>
      </c>
      <c r="C22" t="s">
        <v>78</v>
      </c>
      <c r="D22" t="s">
        <v>79</v>
      </c>
      <c r="E22">
        <v>1</v>
      </c>
      <c r="F22">
        <v>4</v>
      </c>
      <c r="H22">
        <v>3</v>
      </c>
      <c r="I22">
        <v>0</v>
      </c>
      <c r="J22">
        <v>1</v>
      </c>
      <c r="L22">
        <v>6</v>
      </c>
      <c r="M22" t="s">
        <v>1</v>
      </c>
      <c r="N22">
        <v>2</v>
      </c>
      <c r="P22">
        <v>24</v>
      </c>
      <c r="Q22" t="s">
        <v>1</v>
      </c>
      <c r="R22">
        <v>18</v>
      </c>
      <c r="T22">
        <v>6</v>
      </c>
      <c r="V22" s="130">
        <v>6</v>
      </c>
      <c r="X22" s="129">
        <v>24</v>
      </c>
      <c r="Y22" s="129" t="s">
        <v>1</v>
      </c>
      <c r="Z22" s="129">
        <v>18</v>
      </c>
    </row>
    <row r="23" spans="1:26" ht="12.75" customHeight="1">
      <c r="A23" s="313">
        <v>16</v>
      </c>
      <c r="B23" t="s">
        <v>134</v>
      </c>
      <c r="C23" t="s">
        <v>78</v>
      </c>
      <c r="D23" t="s">
        <v>79</v>
      </c>
      <c r="E23">
        <v>1</v>
      </c>
      <c r="F23">
        <v>4</v>
      </c>
      <c r="H23">
        <v>2</v>
      </c>
      <c r="I23">
        <v>2</v>
      </c>
      <c r="J23">
        <v>0</v>
      </c>
      <c r="L23">
        <v>6</v>
      </c>
      <c r="M23" t="s">
        <v>1</v>
      </c>
      <c r="N23">
        <v>2</v>
      </c>
      <c r="P23">
        <v>14</v>
      </c>
      <c r="Q23" t="s">
        <v>1</v>
      </c>
      <c r="R23">
        <v>11</v>
      </c>
      <c r="T23">
        <v>3</v>
      </c>
      <c r="V23" s="130">
        <v>6</v>
      </c>
      <c r="X23" s="129">
        <v>14</v>
      </c>
      <c r="Y23" s="129" t="s">
        <v>1</v>
      </c>
      <c r="Z23" s="129">
        <v>11</v>
      </c>
    </row>
    <row r="24" spans="1:26" ht="12.75" customHeight="1">
      <c r="A24" s="313">
        <v>17</v>
      </c>
      <c r="B24" t="s">
        <v>118</v>
      </c>
      <c r="C24" t="s">
        <v>77</v>
      </c>
      <c r="D24" t="s">
        <v>79</v>
      </c>
      <c r="E24">
        <v>2</v>
      </c>
      <c r="F24">
        <v>8</v>
      </c>
      <c r="H24">
        <v>2</v>
      </c>
      <c r="I24">
        <v>2</v>
      </c>
      <c r="J24">
        <v>4</v>
      </c>
      <c r="L24">
        <v>6</v>
      </c>
      <c r="M24" t="s">
        <v>1</v>
      </c>
      <c r="N24">
        <v>10</v>
      </c>
      <c r="P24">
        <v>27</v>
      </c>
      <c r="Q24" t="s">
        <v>1</v>
      </c>
      <c r="R24">
        <v>35</v>
      </c>
      <c r="T24">
        <v>-8</v>
      </c>
      <c r="V24" s="130">
        <v>3</v>
      </c>
      <c r="X24" s="129">
        <v>13.5</v>
      </c>
      <c r="Y24" s="129" t="s">
        <v>1</v>
      </c>
      <c r="Z24" s="129">
        <v>17.5</v>
      </c>
    </row>
    <row r="25" spans="1:26" ht="12.75" customHeight="1">
      <c r="A25" s="313">
        <v>18</v>
      </c>
      <c r="B25" t="s">
        <v>86</v>
      </c>
      <c r="C25" t="s">
        <v>141</v>
      </c>
      <c r="D25" t="s">
        <v>79</v>
      </c>
      <c r="E25">
        <v>1</v>
      </c>
      <c r="F25">
        <v>4</v>
      </c>
      <c r="H25">
        <v>2</v>
      </c>
      <c r="I25">
        <v>1</v>
      </c>
      <c r="J25">
        <v>1</v>
      </c>
      <c r="L25">
        <v>5</v>
      </c>
      <c r="M25" t="s">
        <v>1</v>
      </c>
      <c r="N25">
        <v>3</v>
      </c>
      <c r="P25">
        <v>20</v>
      </c>
      <c r="Q25" t="s">
        <v>1</v>
      </c>
      <c r="R25">
        <v>15</v>
      </c>
      <c r="T25">
        <v>5</v>
      </c>
      <c r="V25" s="130">
        <v>5</v>
      </c>
      <c r="X25" s="129">
        <v>20</v>
      </c>
      <c r="Y25" s="129" t="s">
        <v>1</v>
      </c>
      <c r="Z25" s="129">
        <v>15</v>
      </c>
    </row>
    <row r="26" spans="1:26" ht="12.75" customHeight="1">
      <c r="A26" s="313">
        <v>19</v>
      </c>
      <c r="B26" t="s">
        <v>87</v>
      </c>
      <c r="C26" t="s">
        <v>141</v>
      </c>
      <c r="D26" t="s">
        <v>79</v>
      </c>
      <c r="E26">
        <v>1</v>
      </c>
      <c r="F26">
        <v>4</v>
      </c>
      <c r="H26">
        <v>2</v>
      </c>
      <c r="I26">
        <v>1</v>
      </c>
      <c r="J26">
        <v>1</v>
      </c>
      <c r="L26">
        <v>5</v>
      </c>
      <c r="M26" t="s">
        <v>1</v>
      </c>
      <c r="N26">
        <v>3</v>
      </c>
      <c r="P26">
        <v>16</v>
      </c>
      <c r="Q26" t="s">
        <v>1</v>
      </c>
      <c r="R26">
        <v>12</v>
      </c>
      <c r="T26">
        <v>4</v>
      </c>
      <c r="V26" s="130">
        <v>5</v>
      </c>
      <c r="X26" s="129">
        <v>16</v>
      </c>
      <c r="Y26" s="129" t="s">
        <v>1</v>
      </c>
      <c r="Z26" s="129">
        <v>12</v>
      </c>
    </row>
    <row r="27" spans="1:26" ht="12.75" customHeight="1">
      <c r="A27" s="313">
        <v>20</v>
      </c>
      <c r="B27" t="s">
        <v>119</v>
      </c>
      <c r="C27" t="s">
        <v>77</v>
      </c>
      <c r="D27" t="s">
        <v>79</v>
      </c>
      <c r="E27">
        <v>2</v>
      </c>
      <c r="F27">
        <v>8</v>
      </c>
      <c r="H27">
        <v>2</v>
      </c>
      <c r="I27">
        <v>1</v>
      </c>
      <c r="J27">
        <v>5</v>
      </c>
      <c r="L27">
        <v>5</v>
      </c>
      <c r="M27" t="s">
        <v>1</v>
      </c>
      <c r="N27">
        <v>11</v>
      </c>
      <c r="P27">
        <v>34</v>
      </c>
      <c r="Q27" t="s">
        <v>1</v>
      </c>
      <c r="R27">
        <v>41</v>
      </c>
      <c r="T27">
        <v>-7</v>
      </c>
      <c r="V27" s="130">
        <v>2.5</v>
      </c>
      <c r="X27" s="129">
        <v>17</v>
      </c>
      <c r="Y27" s="129" t="s">
        <v>1</v>
      </c>
      <c r="Z27" s="129">
        <v>20.5</v>
      </c>
    </row>
    <row r="28" spans="1:26" ht="12.75" customHeight="1">
      <c r="A28" s="313">
        <v>21</v>
      </c>
      <c r="B28" t="s">
        <v>121</v>
      </c>
      <c r="C28" t="s">
        <v>76</v>
      </c>
      <c r="D28" t="s">
        <v>79</v>
      </c>
      <c r="E28">
        <v>2</v>
      </c>
      <c r="F28">
        <v>8</v>
      </c>
      <c r="H28">
        <v>2</v>
      </c>
      <c r="I28">
        <v>1</v>
      </c>
      <c r="J28">
        <v>5</v>
      </c>
      <c r="L28">
        <v>5</v>
      </c>
      <c r="M28" t="s">
        <v>1</v>
      </c>
      <c r="N28">
        <v>11</v>
      </c>
      <c r="P28">
        <v>24</v>
      </c>
      <c r="Q28" t="s">
        <v>1</v>
      </c>
      <c r="R28">
        <v>31</v>
      </c>
      <c r="T28">
        <v>-7</v>
      </c>
      <c r="V28" s="130">
        <v>2.5</v>
      </c>
      <c r="X28" s="129">
        <v>12</v>
      </c>
      <c r="Y28" s="129" t="s">
        <v>1</v>
      </c>
      <c r="Z28" s="129">
        <v>15.5</v>
      </c>
    </row>
    <row r="29" spans="1:26" ht="12.75" customHeight="1">
      <c r="A29" s="313">
        <v>22</v>
      </c>
      <c r="B29" t="s">
        <v>117</v>
      </c>
      <c r="C29" t="s">
        <v>77</v>
      </c>
      <c r="D29" t="s">
        <v>79</v>
      </c>
      <c r="E29">
        <v>2</v>
      </c>
      <c r="F29">
        <v>8</v>
      </c>
      <c r="H29">
        <v>2</v>
      </c>
      <c r="I29">
        <v>1</v>
      </c>
      <c r="J29">
        <v>5</v>
      </c>
      <c r="L29">
        <v>5</v>
      </c>
      <c r="M29" t="s">
        <v>1</v>
      </c>
      <c r="N29">
        <v>11</v>
      </c>
      <c r="P29">
        <v>24</v>
      </c>
      <c r="Q29" t="s">
        <v>1</v>
      </c>
      <c r="R29">
        <v>38</v>
      </c>
      <c r="T29">
        <v>-14</v>
      </c>
      <c r="V29" s="130">
        <v>2.5</v>
      </c>
      <c r="X29" s="129">
        <v>12</v>
      </c>
      <c r="Y29" s="129" t="s">
        <v>1</v>
      </c>
      <c r="Z29" s="129">
        <v>19</v>
      </c>
    </row>
    <row r="30" spans="1:26" ht="12.75" customHeight="1">
      <c r="A30" s="313">
        <v>23</v>
      </c>
      <c r="B30" t="s">
        <v>90</v>
      </c>
      <c r="C30" t="s">
        <v>76</v>
      </c>
      <c r="D30" t="s">
        <v>79</v>
      </c>
      <c r="E30">
        <v>1</v>
      </c>
      <c r="F30">
        <v>4</v>
      </c>
      <c r="H30">
        <v>1</v>
      </c>
      <c r="I30">
        <v>1</v>
      </c>
      <c r="J30">
        <v>2</v>
      </c>
      <c r="L30">
        <v>3</v>
      </c>
      <c r="M30" t="s">
        <v>1</v>
      </c>
      <c r="N30">
        <v>5</v>
      </c>
      <c r="P30">
        <v>16</v>
      </c>
      <c r="Q30" t="s">
        <v>1</v>
      </c>
      <c r="R30">
        <v>18</v>
      </c>
      <c r="T30">
        <v>-2</v>
      </c>
      <c r="V30" s="130">
        <v>3</v>
      </c>
      <c r="X30" s="129">
        <v>16</v>
      </c>
      <c r="Y30" s="129" t="s">
        <v>1</v>
      </c>
      <c r="Z30" s="129">
        <v>18</v>
      </c>
    </row>
    <row r="31" spans="1:26" ht="12.75" customHeight="1">
      <c r="A31" s="313">
        <v>24</v>
      </c>
      <c r="B31" t="s">
        <v>85</v>
      </c>
      <c r="C31" t="s">
        <v>141</v>
      </c>
      <c r="D31" t="s">
        <v>79</v>
      </c>
      <c r="E31">
        <v>1</v>
      </c>
      <c r="F31">
        <v>4</v>
      </c>
      <c r="H31">
        <v>1</v>
      </c>
      <c r="I31">
        <v>1</v>
      </c>
      <c r="J31">
        <v>2</v>
      </c>
      <c r="L31">
        <v>3</v>
      </c>
      <c r="M31" t="s">
        <v>1</v>
      </c>
      <c r="N31">
        <v>5</v>
      </c>
      <c r="P31">
        <v>12</v>
      </c>
      <c r="Q31" t="s">
        <v>1</v>
      </c>
      <c r="R31">
        <v>18</v>
      </c>
      <c r="T31">
        <v>-6</v>
      </c>
      <c r="V31" s="130">
        <v>3</v>
      </c>
      <c r="X31" s="129">
        <v>12</v>
      </c>
      <c r="Y31" s="129" t="s">
        <v>1</v>
      </c>
      <c r="Z31" s="129">
        <v>18</v>
      </c>
    </row>
    <row r="32" spans="1:26" ht="12.75" customHeight="1">
      <c r="A32" s="313">
        <v>25</v>
      </c>
      <c r="B32" t="s">
        <v>91</v>
      </c>
      <c r="C32" t="s">
        <v>76</v>
      </c>
      <c r="D32" t="s">
        <v>79</v>
      </c>
      <c r="E32">
        <v>1</v>
      </c>
      <c r="F32">
        <v>4</v>
      </c>
      <c r="H32">
        <v>1</v>
      </c>
      <c r="I32">
        <v>1</v>
      </c>
      <c r="J32">
        <v>2</v>
      </c>
      <c r="L32">
        <v>3</v>
      </c>
      <c r="M32" t="s">
        <v>1</v>
      </c>
      <c r="N32">
        <v>5</v>
      </c>
      <c r="P32">
        <v>11</v>
      </c>
      <c r="Q32" t="s">
        <v>1</v>
      </c>
      <c r="R32">
        <v>18</v>
      </c>
      <c r="T32">
        <v>-7</v>
      </c>
      <c r="V32" s="130">
        <v>3</v>
      </c>
      <c r="X32" s="129">
        <v>11</v>
      </c>
      <c r="Y32" s="129" t="s">
        <v>1</v>
      </c>
      <c r="Z32" s="129">
        <v>18</v>
      </c>
    </row>
    <row r="33" spans="1:26" ht="12.75" customHeight="1">
      <c r="A33" s="313">
        <v>26</v>
      </c>
      <c r="B33" t="s">
        <v>88</v>
      </c>
      <c r="C33" t="s">
        <v>141</v>
      </c>
      <c r="D33" t="s">
        <v>79</v>
      </c>
      <c r="E33">
        <v>1</v>
      </c>
      <c r="F33">
        <v>4</v>
      </c>
      <c r="H33">
        <v>1</v>
      </c>
      <c r="I33">
        <v>0</v>
      </c>
      <c r="J33">
        <v>3</v>
      </c>
      <c r="L33">
        <v>2</v>
      </c>
      <c r="M33" t="s">
        <v>1</v>
      </c>
      <c r="N33">
        <v>6</v>
      </c>
      <c r="P33">
        <v>22</v>
      </c>
      <c r="Q33" t="s">
        <v>1</v>
      </c>
      <c r="R33">
        <v>21</v>
      </c>
      <c r="T33">
        <v>1</v>
      </c>
      <c r="V33" s="130">
        <v>2</v>
      </c>
      <c r="X33" s="129">
        <v>22</v>
      </c>
      <c r="Y33" s="129" t="s">
        <v>1</v>
      </c>
      <c r="Z33" s="129">
        <v>21</v>
      </c>
    </row>
    <row r="34" spans="1:26" ht="12.75" customHeight="1">
      <c r="A34" s="313">
        <v>27</v>
      </c>
      <c r="B34" t="s">
        <v>120</v>
      </c>
      <c r="C34" t="s">
        <v>77</v>
      </c>
      <c r="D34" t="s">
        <v>79</v>
      </c>
      <c r="E34">
        <v>2</v>
      </c>
      <c r="F34">
        <v>8</v>
      </c>
      <c r="H34">
        <v>0</v>
      </c>
      <c r="I34">
        <v>1</v>
      </c>
      <c r="J34">
        <v>7</v>
      </c>
      <c r="L34">
        <v>1</v>
      </c>
      <c r="M34" t="s">
        <v>1</v>
      </c>
      <c r="N34">
        <v>15</v>
      </c>
      <c r="P34">
        <v>23</v>
      </c>
      <c r="Q34" t="s">
        <v>1</v>
      </c>
      <c r="R34">
        <v>48</v>
      </c>
      <c r="T34">
        <v>-25</v>
      </c>
      <c r="V34" s="130">
        <v>0.5</v>
      </c>
      <c r="X34" s="129">
        <v>11.5</v>
      </c>
      <c r="Y34" s="129" t="s">
        <v>1</v>
      </c>
      <c r="Z34" s="129">
        <v>24</v>
      </c>
    </row>
    <row r="35" spans="1:26" ht="12.75" customHeight="1">
      <c r="A35" s="313">
        <v>28</v>
      </c>
      <c r="B35" t="s">
        <v>109</v>
      </c>
      <c r="C35" t="s">
        <v>141</v>
      </c>
      <c r="D35" t="s">
        <v>79</v>
      </c>
      <c r="E35">
        <v>1</v>
      </c>
      <c r="F35">
        <v>4</v>
      </c>
      <c r="H35">
        <v>0</v>
      </c>
      <c r="I35">
        <v>0</v>
      </c>
      <c r="J35">
        <v>4</v>
      </c>
      <c r="L35">
        <v>0</v>
      </c>
      <c r="M35" t="s">
        <v>1</v>
      </c>
      <c r="N35">
        <v>8</v>
      </c>
      <c r="P35">
        <v>0</v>
      </c>
      <c r="Q35" t="s">
        <v>1</v>
      </c>
      <c r="R35">
        <v>20</v>
      </c>
      <c r="T35">
        <v>-20</v>
      </c>
      <c r="V35" s="130">
        <v>0</v>
      </c>
      <c r="X35" s="129">
        <v>0</v>
      </c>
      <c r="Y35" s="129" t="s">
        <v>1</v>
      </c>
      <c r="Z35" s="129">
        <v>20</v>
      </c>
    </row>
    <row r="36" spans="1:26" ht="12.75" customHeight="1">
      <c r="A36" s="313">
        <v>29</v>
      </c>
      <c r="B36" t="s">
        <v>110</v>
      </c>
      <c r="C36" t="s">
        <v>141</v>
      </c>
      <c r="D36" t="s">
        <v>79</v>
      </c>
      <c r="E36">
        <v>1</v>
      </c>
      <c r="F36">
        <v>4</v>
      </c>
      <c r="H36">
        <v>0</v>
      </c>
      <c r="I36">
        <v>0</v>
      </c>
      <c r="J36">
        <v>4</v>
      </c>
      <c r="L36">
        <v>0</v>
      </c>
      <c r="M36" t="s">
        <v>1</v>
      </c>
      <c r="N36">
        <v>8</v>
      </c>
      <c r="P36">
        <v>0</v>
      </c>
      <c r="Q36" t="s">
        <v>1</v>
      </c>
      <c r="R36">
        <v>20</v>
      </c>
      <c r="T36">
        <v>-20</v>
      </c>
      <c r="V36" s="130">
        <v>0</v>
      </c>
      <c r="X36" s="129">
        <v>0</v>
      </c>
      <c r="Y36" s="129" t="s">
        <v>1</v>
      </c>
      <c r="Z36" s="129">
        <v>20</v>
      </c>
    </row>
    <row r="37" spans="1:26" ht="12.75" customHeight="1">
      <c r="A37" s="313">
        <v>30</v>
      </c>
      <c r="B37" t="s">
        <v>111</v>
      </c>
      <c r="C37" t="s">
        <v>141</v>
      </c>
      <c r="D37" t="s">
        <v>79</v>
      </c>
      <c r="E37">
        <v>1</v>
      </c>
      <c r="F37">
        <v>4</v>
      </c>
      <c r="H37">
        <v>0</v>
      </c>
      <c r="I37">
        <v>0</v>
      </c>
      <c r="J37">
        <v>4</v>
      </c>
      <c r="L37">
        <v>0</v>
      </c>
      <c r="M37" t="s">
        <v>1</v>
      </c>
      <c r="N37">
        <v>8</v>
      </c>
      <c r="P37">
        <v>0</v>
      </c>
      <c r="Q37" t="s">
        <v>1</v>
      </c>
      <c r="R37">
        <v>20</v>
      </c>
      <c r="T37">
        <v>-20</v>
      </c>
      <c r="V37" s="130">
        <v>0</v>
      </c>
      <c r="X37" s="129">
        <v>0</v>
      </c>
      <c r="Y37" s="129" t="s">
        <v>1</v>
      </c>
      <c r="Z37" s="129">
        <v>20</v>
      </c>
    </row>
    <row r="38" spans="1:26" ht="12.75" customHeight="1">
      <c r="A38" s="313">
        <v>31</v>
      </c>
      <c r="B38" t="s">
        <v>112</v>
      </c>
      <c r="C38" t="s">
        <v>141</v>
      </c>
      <c r="D38" t="s">
        <v>79</v>
      </c>
      <c r="E38">
        <v>1</v>
      </c>
      <c r="F38">
        <v>4</v>
      </c>
      <c r="H38">
        <v>0</v>
      </c>
      <c r="I38">
        <v>0</v>
      </c>
      <c r="J38">
        <v>4</v>
      </c>
      <c r="L38">
        <v>0</v>
      </c>
      <c r="M38" t="s">
        <v>1</v>
      </c>
      <c r="N38">
        <v>8</v>
      </c>
      <c r="P38">
        <v>0</v>
      </c>
      <c r="Q38" t="s">
        <v>1</v>
      </c>
      <c r="R38">
        <v>20</v>
      </c>
      <c r="T38">
        <v>-20</v>
      </c>
      <c r="V38" s="130">
        <v>0</v>
      </c>
      <c r="X38" s="129">
        <v>0</v>
      </c>
      <c r="Y38" s="129" t="s">
        <v>1</v>
      </c>
      <c r="Z38" s="129">
        <v>20</v>
      </c>
    </row>
    <row r="39" spans="1:26" ht="12.75" customHeight="1">
      <c r="A39" s="313">
        <v>32</v>
      </c>
      <c r="B39" t="s">
        <v>104</v>
      </c>
      <c r="C39" t="s">
        <v>141</v>
      </c>
      <c r="D39" t="s">
        <v>79</v>
      </c>
      <c r="E39">
        <v>1</v>
      </c>
      <c r="F39">
        <v>4</v>
      </c>
      <c r="H39">
        <v>0</v>
      </c>
      <c r="I39">
        <v>0</v>
      </c>
      <c r="J39">
        <v>4</v>
      </c>
      <c r="L39">
        <v>0</v>
      </c>
      <c r="M39" t="s">
        <v>1</v>
      </c>
      <c r="N39">
        <v>8</v>
      </c>
      <c r="P39">
        <v>0</v>
      </c>
      <c r="Q39" t="s">
        <v>1</v>
      </c>
      <c r="R39">
        <v>20</v>
      </c>
      <c r="T39">
        <v>-20</v>
      </c>
      <c r="V39" s="130">
        <v>0</v>
      </c>
      <c r="X39" s="129">
        <v>0</v>
      </c>
      <c r="Y39" s="129" t="s">
        <v>1</v>
      </c>
      <c r="Z39" s="129">
        <v>20</v>
      </c>
    </row>
    <row r="40" spans="1:26" ht="12.75" customHeight="1">
      <c r="A40" s="313">
        <v>33</v>
      </c>
      <c r="B40" t="s">
        <v>103</v>
      </c>
      <c r="C40" t="s">
        <v>141</v>
      </c>
      <c r="D40" t="s">
        <v>79</v>
      </c>
      <c r="E40">
        <v>1</v>
      </c>
      <c r="F40">
        <v>4</v>
      </c>
      <c r="H40">
        <v>0</v>
      </c>
      <c r="I40">
        <v>0</v>
      </c>
      <c r="J40">
        <v>4</v>
      </c>
      <c r="L40">
        <v>0</v>
      </c>
      <c r="M40" t="s">
        <v>1</v>
      </c>
      <c r="N40">
        <v>8</v>
      </c>
      <c r="P40">
        <v>0</v>
      </c>
      <c r="Q40" t="s">
        <v>1</v>
      </c>
      <c r="R40">
        <v>20</v>
      </c>
      <c r="T40">
        <v>-20</v>
      </c>
      <c r="V40" s="130">
        <v>0</v>
      </c>
      <c r="X40" s="129">
        <v>0</v>
      </c>
      <c r="Y40" s="129" t="s">
        <v>1</v>
      </c>
      <c r="Z40" s="129">
        <v>20</v>
      </c>
    </row>
    <row r="41" spans="1:26" ht="12.75" customHeight="1">
      <c r="A41" s="313">
        <v>34</v>
      </c>
      <c r="B41" t="s">
        <v>102</v>
      </c>
      <c r="C41" t="s">
        <v>141</v>
      </c>
      <c r="D41" t="s">
        <v>79</v>
      </c>
      <c r="E41">
        <v>1</v>
      </c>
      <c r="F41">
        <v>4</v>
      </c>
      <c r="H41">
        <v>0</v>
      </c>
      <c r="I41">
        <v>0</v>
      </c>
      <c r="J41">
        <v>4</v>
      </c>
      <c r="L41">
        <v>0</v>
      </c>
      <c r="M41" t="s">
        <v>1</v>
      </c>
      <c r="N41">
        <v>8</v>
      </c>
      <c r="P41">
        <v>0</v>
      </c>
      <c r="Q41" t="s">
        <v>1</v>
      </c>
      <c r="R41">
        <v>20</v>
      </c>
      <c r="T41">
        <v>-20</v>
      </c>
      <c r="V41" s="130">
        <v>0</v>
      </c>
      <c r="X41" s="129">
        <v>0</v>
      </c>
      <c r="Y41" s="129" t="s">
        <v>1</v>
      </c>
      <c r="Z41" s="129">
        <v>20</v>
      </c>
    </row>
    <row r="42" spans="1:26" ht="12.75" customHeight="1">
      <c r="A42" s="313">
        <v>35</v>
      </c>
      <c r="B42" t="s">
        <v>101</v>
      </c>
      <c r="C42" t="s">
        <v>141</v>
      </c>
      <c r="D42" t="s">
        <v>79</v>
      </c>
      <c r="E42">
        <v>1</v>
      </c>
      <c r="F42">
        <v>4</v>
      </c>
      <c r="H42">
        <v>0</v>
      </c>
      <c r="I42">
        <v>0</v>
      </c>
      <c r="J42">
        <v>4</v>
      </c>
      <c r="L42">
        <v>0</v>
      </c>
      <c r="M42" t="s">
        <v>1</v>
      </c>
      <c r="N42">
        <v>8</v>
      </c>
      <c r="P42">
        <v>0</v>
      </c>
      <c r="Q42" t="s">
        <v>1</v>
      </c>
      <c r="R42">
        <v>20</v>
      </c>
      <c r="T42">
        <v>-20</v>
      </c>
      <c r="V42" s="130">
        <v>0</v>
      </c>
      <c r="X42" s="129">
        <v>0</v>
      </c>
      <c r="Y42" s="129" t="s">
        <v>1</v>
      </c>
      <c r="Z42" s="129">
        <v>20</v>
      </c>
    </row>
    <row r="43" spans="22:26" ht="12.75" customHeight="1">
      <c r="V43" s="130"/>
      <c r="X43" s="129"/>
      <c r="Y43" s="129"/>
      <c r="Z43" s="129"/>
    </row>
    <row r="44" spans="22:26" ht="12.75" customHeight="1">
      <c r="V44" s="130"/>
      <c r="X44" s="129"/>
      <c r="Y44" s="129"/>
      <c r="Z44" s="129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</sheetData>
  <sheetProtection/>
  <autoFilter ref="B7:Z4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7">
        <v>2</v>
      </c>
      <c r="W1" s="398"/>
      <c r="X1" s="399"/>
      <c r="Y1" s="125"/>
      <c r="Z1" s="125"/>
      <c r="AA1" s="125"/>
      <c r="AB1" s="125"/>
      <c r="AC1" s="125"/>
      <c r="AD1" s="125"/>
      <c r="AN1" s="389" t="s">
        <v>4</v>
      </c>
      <c r="AO1" s="389"/>
      <c r="AP1" s="389"/>
      <c r="AQ1" s="341">
        <v>42112</v>
      </c>
      <c r="AR1" s="341"/>
      <c r="AS1" s="341"/>
      <c r="AT1" s="341"/>
      <c r="AU1" s="341"/>
      <c r="AV1" s="34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9" t="s">
        <v>79</v>
      </c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8" t="s">
        <v>78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53" t="s">
        <v>0</v>
      </c>
      <c r="Q3" s="396" t="s">
        <v>141</v>
      </c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54"/>
      <c r="AI3" s="390">
        <f>AN34</f>
        <v>32</v>
      </c>
      <c r="AJ3" s="390"/>
      <c r="AK3" s="55" t="s">
        <v>1</v>
      </c>
      <c r="AL3" s="55"/>
      <c r="AM3" s="55"/>
      <c r="AN3" s="390">
        <f>AQ34</f>
        <v>0</v>
      </c>
      <c r="AO3" s="390"/>
      <c r="AP3" s="54"/>
      <c r="AQ3" s="54"/>
      <c r="AR3" s="390">
        <f>AS35</f>
        <v>80</v>
      </c>
      <c r="AS3" s="390"/>
      <c r="AT3" s="55" t="s">
        <v>1</v>
      </c>
      <c r="AU3" s="390">
        <f>AV35</f>
        <v>0</v>
      </c>
      <c r="AV3" s="39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1" t="s">
        <v>5</v>
      </c>
      <c r="G5" s="391"/>
      <c r="H5" s="391"/>
      <c r="I5" s="391"/>
      <c r="J5" s="391"/>
      <c r="K5" s="391"/>
      <c r="L5" s="391"/>
      <c r="M5" s="391"/>
      <c r="N5" s="391"/>
      <c r="O5" s="391"/>
      <c r="P5" s="391"/>
      <c r="Y5" s="374" t="s">
        <v>6</v>
      </c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0" t="s">
        <v>97</v>
      </c>
      <c r="G6" s="360"/>
      <c r="H6" s="360"/>
      <c r="I6" s="360"/>
      <c r="J6" s="360"/>
      <c r="K6" s="360"/>
      <c r="L6" s="360"/>
      <c r="M6" s="360"/>
      <c r="N6" s="360"/>
      <c r="O6" s="360"/>
      <c r="P6" s="360"/>
      <c r="X6" s="61">
        <v>5</v>
      </c>
      <c r="Y6" s="360" t="s">
        <v>101</v>
      </c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0" t="s">
        <v>98</v>
      </c>
      <c r="G7" s="360"/>
      <c r="H7" s="360"/>
      <c r="I7" s="360"/>
      <c r="J7" s="360"/>
      <c r="K7" s="360"/>
      <c r="L7" s="360"/>
      <c r="M7" s="360"/>
      <c r="N7" s="360"/>
      <c r="O7" s="360"/>
      <c r="P7" s="360"/>
      <c r="X7" s="61">
        <v>6</v>
      </c>
      <c r="Y7" s="360" t="s">
        <v>102</v>
      </c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0" t="s">
        <v>99</v>
      </c>
      <c r="G8" s="360"/>
      <c r="H8" s="360"/>
      <c r="I8" s="360"/>
      <c r="J8" s="360"/>
      <c r="K8" s="360"/>
      <c r="L8" s="360"/>
      <c r="M8" s="360"/>
      <c r="N8" s="360"/>
      <c r="O8" s="360"/>
      <c r="P8" s="360"/>
      <c r="X8" s="61">
        <v>7</v>
      </c>
      <c r="Y8" s="360" t="s">
        <v>103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0" t="s">
        <v>100</v>
      </c>
      <c r="G9" s="360"/>
      <c r="H9" s="360"/>
      <c r="I9" s="360"/>
      <c r="J9" s="360"/>
      <c r="K9" s="360"/>
      <c r="L9" s="360"/>
      <c r="M9" s="360"/>
      <c r="N9" s="360"/>
      <c r="O9" s="360"/>
      <c r="P9" s="360"/>
      <c r="X9" s="61">
        <v>8</v>
      </c>
      <c r="Y9" s="360" t="s">
        <v>104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75" t="str">
        <f>IF(ISBLANK($F$6),"",$F$6)</f>
        <v>NN 01</v>
      </c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53" t="s">
        <v>0</v>
      </c>
      <c r="P11" s="48">
        <v>5</v>
      </c>
      <c r="Q11" s="375" t="str">
        <f>IF(ISBLANK($Y$6),"",$Y$6)</f>
        <v>NN 05</v>
      </c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E11" s="329">
        <v>5</v>
      </c>
      <c r="AF11" s="329"/>
      <c r="AG11" s="53" t="s">
        <v>1</v>
      </c>
      <c r="AH11" s="330">
        <v>0</v>
      </c>
      <c r="AI11" s="330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75" t="str">
        <f>IF(ISBLANK($F$7),"",$F$7)</f>
        <v>NN 02</v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53" t="s">
        <v>0</v>
      </c>
      <c r="P12" s="48">
        <v>6</v>
      </c>
      <c r="Q12" s="375" t="str">
        <f>IF(ISBLANK($Y$7),"",$Y$7)</f>
        <v>NN 06</v>
      </c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E12" s="329">
        <v>5</v>
      </c>
      <c r="AF12" s="329"/>
      <c r="AG12" s="53" t="s">
        <v>1</v>
      </c>
      <c r="AH12" s="330">
        <v>0</v>
      </c>
      <c r="AI12" s="330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375" t="str">
        <f>IF(ISBLANK($F$8),"",$F$8)</f>
        <v>NN 03</v>
      </c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53" t="s">
        <v>0</v>
      </c>
      <c r="P13" s="48">
        <v>7</v>
      </c>
      <c r="Q13" s="375" t="str">
        <f>IF(ISBLANK($Y$8),"",$Y$8)</f>
        <v>NN 07</v>
      </c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E13" s="329">
        <v>5</v>
      </c>
      <c r="AF13" s="329"/>
      <c r="AG13" s="53" t="s">
        <v>1</v>
      </c>
      <c r="AH13" s="330">
        <v>0</v>
      </c>
      <c r="AI13" s="330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75" t="str">
        <f>IF(ISBLANK($F$9),"",$F$9)</f>
        <v>NN 04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53" t="s">
        <v>0</v>
      </c>
      <c r="P14" s="48">
        <v>8</v>
      </c>
      <c r="Q14" s="375" t="str">
        <f>IF(ISBLANK($Y$9),"",$Y$9)</f>
        <v>NN 08</v>
      </c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E14" s="329">
        <v>5</v>
      </c>
      <c r="AF14" s="329"/>
      <c r="AG14" s="53" t="s">
        <v>1</v>
      </c>
      <c r="AH14" s="330">
        <v>0</v>
      </c>
      <c r="AI14" s="330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375" t="str">
        <f>IF(ISBLANK($F$7),"",$F$7)</f>
        <v>NN 02</v>
      </c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53" t="s">
        <v>0</v>
      </c>
      <c r="P15" s="48">
        <v>5</v>
      </c>
      <c r="Q15" s="375" t="str">
        <f>IF(ISBLANK($Y$6),"",$Y$6)</f>
        <v>NN 05</v>
      </c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E15" s="329">
        <v>5</v>
      </c>
      <c r="AF15" s="329"/>
      <c r="AG15" s="53" t="s">
        <v>1</v>
      </c>
      <c r="AH15" s="330">
        <v>0</v>
      </c>
      <c r="AI15" s="330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75" t="str">
        <f>IF(ISBLANK($F$8),"",$F$8)</f>
        <v>NN 03</v>
      </c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53" t="s">
        <v>0</v>
      </c>
      <c r="P16" s="48">
        <v>6</v>
      </c>
      <c r="Q16" s="375" t="str">
        <f>IF(ISBLANK($Y$7),"",$Y$7)</f>
        <v>NN 06</v>
      </c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E16" s="329">
        <v>5</v>
      </c>
      <c r="AF16" s="329"/>
      <c r="AG16" s="53" t="s">
        <v>1</v>
      </c>
      <c r="AH16" s="330">
        <v>0</v>
      </c>
      <c r="AI16" s="330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375" t="str">
        <f>IF(ISBLANK($F$9),"",$F$9)</f>
        <v>NN 04</v>
      </c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53" t="s">
        <v>0</v>
      </c>
      <c r="P17" s="48">
        <v>7</v>
      </c>
      <c r="Q17" s="375" t="str">
        <f>IF(ISBLANK($Y$8),"",$Y$8)</f>
        <v>NN 07</v>
      </c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E17" s="329">
        <v>5</v>
      </c>
      <c r="AF17" s="329"/>
      <c r="AG17" s="53" t="s">
        <v>1</v>
      </c>
      <c r="AH17" s="330">
        <v>0</v>
      </c>
      <c r="AI17" s="330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75" t="str">
        <f>IF(ISBLANK($F$6),"",$F$6)</f>
        <v>NN 01</v>
      </c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53" t="s">
        <v>0</v>
      </c>
      <c r="P18" s="48">
        <v>8</v>
      </c>
      <c r="Q18" s="375" t="str">
        <f>IF(ISBLANK($Y$9),"",$Y$9)</f>
        <v>NN 08</v>
      </c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E18" s="329">
        <v>5</v>
      </c>
      <c r="AF18" s="329"/>
      <c r="AG18" s="53" t="s">
        <v>1</v>
      </c>
      <c r="AH18" s="330">
        <v>0</v>
      </c>
      <c r="AI18" s="330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375" t="str">
        <f>IF(ISBLANK($F$9),"",$F$9)</f>
        <v>NN 04</v>
      </c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53" t="s">
        <v>0</v>
      </c>
      <c r="P19" s="48">
        <v>6</v>
      </c>
      <c r="Q19" s="375" t="str">
        <f>IF(ISBLANK($Y$7),"",$Y$7)</f>
        <v>NN 06</v>
      </c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E19" s="329">
        <v>5</v>
      </c>
      <c r="AF19" s="329"/>
      <c r="AG19" s="53" t="s">
        <v>1</v>
      </c>
      <c r="AH19" s="330">
        <v>0</v>
      </c>
      <c r="AI19" s="330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75" t="str">
        <f>IF(ISBLANK($F$8),"",$F$8)</f>
        <v>NN 03</v>
      </c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53" t="s">
        <v>0</v>
      </c>
      <c r="P20" s="48">
        <v>5</v>
      </c>
      <c r="Q20" s="375" t="str">
        <f>IF(ISBLANK($Y$6),"",$Y$6)</f>
        <v>NN 05</v>
      </c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E20" s="329">
        <v>5</v>
      </c>
      <c r="AF20" s="329"/>
      <c r="AG20" s="53" t="s">
        <v>1</v>
      </c>
      <c r="AH20" s="330">
        <v>0</v>
      </c>
      <c r="AI20" s="330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375" t="str">
        <f>IF(ISBLANK($F$7),"",$F$7)</f>
        <v>NN 02</v>
      </c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53" t="s">
        <v>0</v>
      </c>
      <c r="P21" s="48">
        <v>8</v>
      </c>
      <c r="Q21" s="375" t="str">
        <f>IF(ISBLANK($Y$9),"",$Y$9)</f>
        <v>NN 08</v>
      </c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E21" s="329">
        <v>5</v>
      </c>
      <c r="AF21" s="329"/>
      <c r="AG21" s="53" t="s">
        <v>1</v>
      </c>
      <c r="AH21" s="330">
        <v>0</v>
      </c>
      <c r="AI21" s="330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75" t="str">
        <f>IF(ISBLANK($F$6),"",$F$6)</f>
        <v>NN 01</v>
      </c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53" t="s">
        <v>0</v>
      </c>
      <c r="P22" s="48">
        <v>7</v>
      </c>
      <c r="Q22" s="375" t="str">
        <f>IF(ISBLANK($Y$8),"",$Y$8)</f>
        <v>NN 07</v>
      </c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E22" s="329">
        <v>5</v>
      </c>
      <c r="AF22" s="329"/>
      <c r="AG22" s="53" t="s">
        <v>1</v>
      </c>
      <c r="AH22" s="330">
        <v>0</v>
      </c>
      <c r="AI22" s="330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375" t="str">
        <f>IF(ISBLANK($F$6),"",$F$6)</f>
        <v>NN 01</v>
      </c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53" t="s">
        <v>0</v>
      </c>
      <c r="P23" s="48">
        <v>6</v>
      </c>
      <c r="Q23" s="375" t="str">
        <f>IF(ISBLANK($Y$7),"",$Y$7)</f>
        <v>NN 06</v>
      </c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E23" s="329">
        <v>5</v>
      </c>
      <c r="AF23" s="329"/>
      <c r="AG23" s="53" t="s">
        <v>1</v>
      </c>
      <c r="AH23" s="330">
        <v>0</v>
      </c>
      <c r="AI23" s="330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75" t="str">
        <f>IF(ISBLANK($F$9),"",$F$9)</f>
        <v>NN 04</v>
      </c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53" t="s">
        <v>0</v>
      </c>
      <c r="P24" s="48">
        <v>5</v>
      </c>
      <c r="Q24" s="375" t="str">
        <f>IF(ISBLANK($Y$6),"",$Y$6)</f>
        <v>NN 05</v>
      </c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E24" s="329">
        <v>5</v>
      </c>
      <c r="AF24" s="329"/>
      <c r="AG24" s="53" t="s">
        <v>1</v>
      </c>
      <c r="AH24" s="330">
        <v>0</v>
      </c>
      <c r="AI24" s="330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375" t="str">
        <f>IF(ISBLANK($F$8),"",$F$8)</f>
        <v>NN 03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53" t="s">
        <v>0</v>
      </c>
      <c r="P25" s="48">
        <v>8</v>
      </c>
      <c r="Q25" s="375" t="str">
        <f>IF(ISBLANK($Y$9),"",$Y$9)</f>
        <v>NN 08</v>
      </c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E25" s="329">
        <v>5</v>
      </c>
      <c r="AF25" s="329"/>
      <c r="AG25" s="53" t="s">
        <v>1</v>
      </c>
      <c r="AH25" s="330">
        <v>0</v>
      </c>
      <c r="AI25" s="330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75" t="str">
        <f>IF(ISBLANK($F$7),"",$F$7)</f>
        <v>NN 02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53" t="s">
        <v>0</v>
      </c>
      <c r="P26" s="48">
        <v>7</v>
      </c>
      <c r="Q26" s="375" t="str">
        <f>IF(ISBLANK($Y$8),"",$Y$8)</f>
        <v>NN 07</v>
      </c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E26" s="329">
        <v>5</v>
      </c>
      <c r="AF26" s="329"/>
      <c r="AG26" s="53" t="s">
        <v>1</v>
      </c>
      <c r="AH26" s="330">
        <v>0</v>
      </c>
      <c r="AI26" s="33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81" t="str">
        <f>IF(ISBLANK($Y$6),"",$Y$6)</f>
        <v>NN 05</v>
      </c>
      <c r="K28" s="381"/>
      <c r="L28" s="381"/>
      <c r="M28" s="381"/>
      <c r="N28" s="381"/>
      <c r="O28" s="382"/>
      <c r="P28" s="70">
        <v>6</v>
      </c>
      <c r="Q28" s="381" t="str">
        <f>IF(ISBLANK($Y$7),"",$Y$7)</f>
        <v>NN 06</v>
      </c>
      <c r="R28" s="381"/>
      <c r="S28" s="381"/>
      <c r="T28" s="381"/>
      <c r="U28" s="381"/>
      <c r="V28" s="382"/>
      <c r="W28" s="70">
        <v>7</v>
      </c>
      <c r="X28" s="387" t="str">
        <f>IF(ISBLANK($Y$8),"",$Y$8)</f>
        <v>NN 07</v>
      </c>
      <c r="Y28" s="387"/>
      <c r="Z28" s="387"/>
      <c r="AA28" s="387"/>
      <c r="AB28" s="387"/>
      <c r="AC28" s="388"/>
      <c r="AD28" s="70">
        <v>8</v>
      </c>
      <c r="AE28" s="387" t="str">
        <f>IF(ISBLANK($Y$9),"",$Y$9)</f>
        <v>NN 08</v>
      </c>
      <c r="AF28" s="387"/>
      <c r="AG28" s="387"/>
      <c r="AH28" s="387"/>
      <c r="AI28" s="387"/>
      <c r="AJ28" s="388"/>
      <c r="AK28" s="71"/>
      <c r="AL28" s="71"/>
      <c r="AM28" s="71"/>
      <c r="AN28" s="378" t="s">
        <v>7</v>
      </c>
      <c r="AO28" s="379"/>
      <c r="AP28" s="379"/>
      <c r="AQ28" s="379"/>
      <c r="AR28" s="380"/>
      <c r="AS28" s="378" t="s">
        <v>8</v>
      </c>
      <c r="AT28" s="379"/>
      <c r="AU28" s="379"/>
      <c r="AV28" s="379"/>
      <c r="AW28" s="380"/>
    </row>
    <row r="29" spans="3:49" s="66" customFormat="1" ht="18.75" customHeight="1">
      <c r="C29" s="75">
        <v>1</v>
      </c>
      <c r="D29" s="376" t="str">
        <f>IF(ISBLANK($F$6),"",$F$6)</f>
        <v>NN 01</v>
      </c>
      <c r="E29" s="376"/>
      <c r="F29" s="376"/>
      <c r="G29" s="376"/>
      <c r="H29" s="377"/>
      <c r="I29" s="392">
        <f>IF(ISNUMBER(AE11),AE11,"")</f>
        <v>5</v>
      </c>
      <c r="J29" s="393"/>
      <c r="K29" s="393"/>
      <c r="L29" s="73" t="s">
        <v>1</v>
      </c>
      <c r="M29" s="394">
        <f>IF(ISNUMBER(AH11),AH11,"")</f>
        <v>0</v>
      </c>
      <c r="N29" s="394"/>
      <c r="O29" s="395"/>
      <c r="P29" s="383">
        <f>IF(ISNUMBER(AE23),AE23,"")</f>
        <v>5</v>
      </c>
      <c r="Q29" s="384"/>
      <c r="R29" s="384"/>
      <c r="S29" s="73" t="s">
        <v>1</v>
      </c>
      <c r="T29" s="385">
        <f>IF(ISNUMBER(AH23),AH23,"")</f>
        <v>0</v>
      </c>
      <c r="U29" s="385"/>
      <c r="V29" s="386"/>
      <c r="W29" s="383">
        <f>IF(ISNUMBER(AE22),AE22,"")</f>
        <v>5</v>
      </c>
      <c r="X29" s="384"/>
      <c r="Y29" s="384"/>
      <c r="Z29" s="73" t="s">
        <v>1</v>
      </c>
      <c r="AA29" s="385">
        <f>IF(ISNUMBER(AH22),AH22,"")</f>
        <v>0</v>
      </c>
      <c r="AB29" s="385"/>
      <c r="AC29" s="386"/>
      <c r="AD29" s="383">
        <f>IF(ISNUMBER(AE18),AE18,"")</f>
        <v>5</v>
      </c>
      <c r="AE29" s="384"/>
      <c r="AF29" s="384"/>
      <c r="AG29" s="73" t="s">
        <v>1</v>
      </c>
      <c r="AH29" s="385">
        <f>IF(ISNUMBER(AH18),AH18,"")</f>
        <v>0</v>
      </c>
      <c r="AI29" s="385"/>
      <c r="AJ29" s="386"/>
      <c r="AK29" s="68"/>
      <c r="AL29" s="68"/>
      <c r="AM29" s="68"/>
      <c r="AN29" s="383">
        <f>IF(ISBLANK(F6),"",IF(ISNUMBER(AH11),SUMIF(D11:N26,D29,AL11:AL26),""))</f>
        <v>8</v>
      </c>
      <c r="AO29" s="384"/>
      <c r="AP29" s="73" t="s">
        <v>1</v>
      </c>
      <c r="AQ29" s="385">
        <f>IF(ISBLANK(F6),"",IF(ISNUMBER(AH11),SUMIF(D11:N26,D29,AM11:AM26),""))</f>
        <v>0</v>
      </c>
      <c r="AR29" s="386"/>
      <c r="AS29" s="383">
        <f>IF(ISBLANK(F6),"",IF(ISNUMBER(AH11),SUM(I29,P29,W29,AD29),""))</f>
        <v>20</v>
      </c>
      <c r="AT29" s="384"/>
      <c r="AU29" s="73" t="s">
        <v>1</v>
      </c>
      <c r="AV29" s="385">
        <f>IF(ISBLANK(F6),"",IF(ISNUMBER(AH11),SUM(M29,T29,AA29,AH29),""))</f>
        <v>0</v>
      </c>
      <c r="AW29" s="386"/>
    </row>
    <row r="30" spans="3:49" s="66" customFormat="1" ht="18.75" customHeight="1">
      <c r="C30" s="75">
        <v>2</v>
      </c>
      <c r="D30" s="376" t="str">
        <f>IF(ISBLANK($F$7),"",$F$7)</f>
        <v>NN 02</v>
      </c>
      <c r="E30" s="376"/>
      <c r="F30" s="376"/>
      <c r="G30" s="376"/>
      <c r="H30" s="377"/>
      <c r="I30" s="392">
        <f>IF(ISNUMBER(AE15),AE15,"")</f>
        <v>5</v>
      </c>
      <c r="J30" s="393"/>
      <c r="K30" s="393"/>
      <c r="L30" s="73" t="s">
        <v>1</v>
      </c>
      <c r="M30" s="394">
        <f>IF(ISNUMBER(AH15),AH15,"")</f>
        <v>0</v>
      </c>
      <c r="N30" s="394"/>
      <c r="O30" s="395"/>
      <c r="P30" s="383">
        <f>IF(ISNUMBER(AE12),AE12,"")</f>
        <v>5</v>
      </c>
      <c r="Q30" s="384"/>
      <c r="R30" s="384"/>
      <c r="S30" s="73" t="s">
        <v>1</v>
      </c>
      <c r="T30" s="385">
        <f>IF(ISNUMBER(AH12),AH12,"")</f>
        <v>0</v>
      </c>
      <c r="U30" s="385"/>
      <c r="V30" s="386"/>
      <c r="W30" s="383">
        <f>IF(ISNUMBER(AE26),AE26,"")</f>
        <v>5</v>
      </c>
      <c r="X30" s="384"/>
      <c r="Y30" s="384"/>
      <c r="Z30" s="73" t="s">
        <v>1</v>
      </c>
      <c r="AA30" s="385">
        <f>IF(ISNUMBER(AH26),AH26,"")</f>
        <v>0</v>
      </c>
      <c r="AB30" s="385"/>
      <c r="AC30" s="386"/>
      <c r="AD30" s="383">
        <f>IF(ISNUMBER(AE21),AE21,"")</f>
        <v>5</v>
      </c>
      <c r="AE30" s="384"/>
      <c r="AF30" s="384"/>
      <c r="AG30" s="73" t="s">
        <v>1</v>
      </c>
      <c r="AH30" s="385">
        <f>IF(ISNUMBER(AH21),AH21,"")</f>
        <v>0</v>
      </c>
      <c r="AI30" s="385"/>
      <c r="AJ30" s="386"/>
      <c r="AK30" s="68"/>
      <c r="AL30" s="68"/>
      <c r="AM30" s="68"/>
      <c r="AN30" s="383">
        <f>IF(ISBLANK(F7),"",IF(ISNUMBER(AH12),SUMIF(D12:N27,D30,AL12:AL27),""))</f>
        <v>8</v>
      </c>
      <c r="AO30" s="384"/>
      <c r="AP30" s="73" t="s">
        <v>1</v>
      </c>
      <c r="AQ30" s="385">
        <f>IF(ISBLANK(F7),"",IF(ISNUMBER(AH12),SUMIF(D12:N27,D30,AM12:AM27),""))</f>
        <v>0</v>
      </c>
      <c r="AR30" s="386"/>
      <c r="AS30" s="383">
        <f>IF(ISBLANK(F7),"",IF(ISNUMBER(AH12),SUM(I30,P30,W30,AD30),""))</f>
        <v>20</v>
      </c>
      <c r="AT30" s="384"/>
      <c r="AU30" s="73" t="s">
        <v>1</v>
      </c>
      <c r="AV30" s="385">
        <f>IF(ISBLANK(F7),"",IF(ISNUMBER(AH12),SUM(M30,T30,AA30,AH30),""))</f>
        <v>0</v>
      </c>
      <c r="AW30" s="386"/>
    </row>
    <row r="31" spans="3:49" s="66" customFormat="1" ht="18.75" customHeight="1">
      <c r="C31" s="75">
        <v>3</v>
      </c>
      <c r="D31" s="376" t="str">
        <f>IF(ISBLANK($F$8),"",$F$8)</f>
        <v>NN 03</v>
      </c>
      <c r="E31" s="376"/>
      <c r="F31" s="376"/>
      <c r="G31" s="376"/>
      <c r="H31" s="377"/>
      <c r="I31" s="392">
        <f>IF(ISNUMBER(AE20),AE20,"")</f>
        <v>5</v>
      </c>
      <c r="J31" s="393"/>
      <c r="K31" s="393"/>
      <c r="L31" s="73" t="s">
        <v>1</v>
      </c>
      <c r="M31" s="394">
        <f>IF(ISNUMBER(AH20),AH20,"")</f>
        <v>0</v>
      </c>
      <c r="N31" s="394"/>
      <c r="O31" s="395"/>
      <c r="P31" s="383">
        <f>IF(ISNUMBER(AE16),AE16,"")</f>
        <v>5</v>
      </c>
      <c r="Q31" s="384"/>
      <c r="R31" s="384"/>
      <c r="S31" s="73" t="s">
        <v>1</v>
      </c>
      <c r="T31" s="385">
        <f>IF(ISNUMBER(AH16),AH16,"")</f>
        <v>0</v>
      </c>
      <c r="U31" s="385"/>
      <c r="V31" s="386"/>
      <c r="W31" s="383">
        <f>IF(ISNUMBER(AE13),AE13,"")</f>
        <v>5</v>
      </c>
      <c r="X31" s="384"/>
      <c r="Y31" s="384"/>
      <c r="Z31" s="73" t="s">
        <v>1</v>
      </c>
      <c r="AA31" s="385">
        <f>IF(ISNUMBER(AH13),AH13,"")</f>
        <v>0</v>
      </c>
      <c r="AB31" s="385"/>
      <c r="AC31" s="386"/>
      <c r="AD31" s="383">
        <f>IF(ISNUMBER(AE25),AE25,"")</f>
        <v>5</v>
      </c>
      <c r="AE31" s="384"/>
      <c r="AF31" s="384"/>
      <c r="AG31" s="73" t="s">
        <v>1</v>
      </c>
      <c r="AH31" s="385">
        <f>IF(ISNUMBER(AH25),AH25,"")</f>
        <v>0</v>
      </c>
      <c r="AI31" s="385"/>
      <c r="AJ31" s="386"/>
      <c r="AK31" s="68"/>
      <c r="AL31" s="68"/>
      <c r="AM31" s="68"/>
      <c r="AN31" s="383">
        <f>IF(ISBLANK(F8),"",IF(ISNUMBER(AH13),SUMIF(D13:N28,D31,AL13:AL28),""))</f>
        <v>8</v>
      </c>
      <c r="AO31" s="384"/>
      <c r="AP31" s="73" t="s">
        <v>1</v>
      </c>
      <c r="AQ31" s="385">
        <f>IF(ISBLANK(F8),"",IF(ISNUMBER(AH13),SUMIF(D13:N28,D31,AM13:AM28),""))</f>
        <v>0</v>
      </c>
      <c r="AR31" s="386"/>
      <c r="AS31" s="383">
        <f>IF(ISBLANK(F8),"",IF(ISNUMBER(AH13),SUM(I31,P31,W31,AD31),""))</f>
        <v>20</v>
      </c>
      <c r="AT31" s="384"/>
      <c r="AU31" s="73" t="s">
        <v>1</v>
      </c>
      <c r="AV31" s="385">
        <f>IF(ISBLANK(F8),"",IF(ISNUMBER(AH13),SUM(M31,T31,AA31,AH31),""))</f>
        <v>0</v>
      </c>
      <c r="AW31" s="386"/>
    </row>
    <row r="32" spans="3:49" s="66" customFormat="1" ht="18.75" customHeight="1">
      <c r="C32" s="75">
        <v>4</v>
      </c>
      <c r="D32" s="376" t="str">
        <f>IF(ISBLANK($F$9),"",$F$9)</f>
        <v>NN 04</v>
      </c>
      <c r="E32" s="376"/>
      <c r="F32" s="376"/>
      <c r="G32" s="376"/>
      <c r="H32" s="377"/>
      <c r="I32" s="392">
        <f>IF(ISNUMBER(AE24),AE24,"")</f>
        <v>5</v>
      </c>
      <c r="J32" s="393"/>
      <c r="K32" s="393"/>
      <c r="L32" s="73" t="s">
        <v>1</v>
      </c>
      <c r="M32" s="394">
        <f>IF(ISNUMBER(AH24),AH24,"")</f>
        <v>0</v>
      </c>
      <c r="N32" s="394"/>
      <c r="O32" s="395"/>
      <c r="P32" s="383">
        <f>IF(ISNUMBER(AE19),AE19,"")</f>
        <v>5</v>
      </c>
      <c r="Q32" s="384"/>
      <c r="R32" s="384"/>
      <c r="S32" s="73" t="s">
        <v>1</v>
      </c>
      <c r="T32" s="385">
        <f>IF(ISNUMBER(AH19),AH19,"")</f>
        <v>0</v>
      </c>
      <c r="U32" s="385"/>
      <c r="V32" s="386"/>
      <c r="W32" s="383">
        <f>IF(ISNUMBER(AE17),AE17,"")</f>
        <v>5</v>
      </c>
      <c r="X32" s="384"/>
      <c r="Y32" s="384"/>
      <c r="Z32" s="73" t="s">
        <v>1</v>
      </c>
      <c r="AA32" s="385">
        <f>IF(ISNUMBER(AH17),AH17,"")</f>
        <v>0</v>
      </c>
      <c r="AB32" s="385"/>
      <c r="AC32" s="386"/>
      <c r="AD32" s="383">
        <f>IF(ISNUMBER(AE14),AE14,"")</f>
        <v>5</v>
      </c>
      <c r="AE32" s="384"/>
      <c r="AF32" s="384"/>
      <c r="AG32" s="73" t="s">
        <v>1</v>
      </c>
      <c r="AH32" s="385">
        <f>IF(ISNUMBER(AH14),AH14,"")</f>
        <v>0</v>
      </c>
      <c r="AI32" s="385"/>
      <c r="AJ32" s="386"/>
      <c r="AK32" s="68"/>
      <c r="AL32" s="68"/>
      <c r="AM32" s="68"/>
      <c r="AN32" s="383">
        <f>IF(ISBLANK(F9),"",IF(ISNUMBER(AH14),SUMIF(D14:N29,D32,AL14:AL29),""))</f>
        <v>8</v>
      </c>
      <c r="AO32" s="384"/>
      <c r="AP32" s="73" t="s">
        <v>1</v>
      </c>
      <c r="AQ32" s="385">
        <f>IF(ISBLANK(F9),"",IF(ISNUMBER(AH14),SUMIF(D14:N29,D32,AM14:AM29),""))</f>
        <v>0</v>
      </c>
      <c r="AR32" s="386"/>
      <c r="AS32" s="383">
        <f>IF(ISBLANK(F9),"",IF(ISNUMBER(AH14),SUM(I32,P32,W32,AD32),""))</f>
        <v>20</v>
      </c>
      <c r="AT32" s="384"/>
      <c r="AU32" s="73" t="s">
        <v>1</v>
      </c>
      <c r="AV32" s="385">
        <f>IF(ISBLANK(F9),"",IF(ISNUMBER(AH14),SUM(M32,T32,AA32,AH32),""))</f>
        <v>0</v>
      </c>
      <c r="AW32" s="38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78" t="s">
        <v>7</v>
      </c>
      <c r="D34" s="379"/>
      <c r="E34" s="379"/>
      <c r="F34" s="379"/>
      <c r="G34" s="379"/>
      <c r="H34" s="380"/>
      <c r="I34" s="383">
        <f>IF(ISBLANK(Y6),"",IF(ISNUMBER(AH11),SUMIF($Q$11:$AB$26,J28,$AM$11:$AM$26),""))</f>
        <v>0</v>
      </c>
      <c r="J34" s="384"/>
      <c r="K34" s="384"/>
      <c r="L34" s="73" t="s">
        <v>1</v>
      </c>
      <c r="M34" s="385">
        <f>IF(ISBLANK(Y6),"",IF(ISNUMBER(AH11),SUMIF($Q$11:$AB$26,J28,$AL$11:$AL$26),""))</f>
        <v>8</v>
      </c>
      <c r="N34" s="385"/>
      <c r="O34" s="386"/>
      <c r="P34" s="383">
        <f>IF(ISBLANK(Y7),"",IF(ISNUMBER(AH12),SUMIF($Q$11:$AB$26,Q28,$AM$11:$AM$26),""))</f>
        <v>0</v>
      </c>
      <c r="Q34" s="384"/>
      <c r="R34" s="384"/>
      <c r="S34" s="73" t="s">
        <v>1</v>
      </c>
      <c r="T34" s="385">
        <f>IF(ISBLANK(Y7),"",IF(ISNUMBER(AH12),SUMIF($Q$11:$AB$26,Q28,$AL$11:$AL$26),""))</f>
        <v>8</v>
      </c>
      <c r="U34" s="385"/>
      <c r="V34" s="386"/>
      <c r="W34" s="383">
        <f>IF(ISBLANK(Y8),"",IF(ISNUMBER(AH13),SUMIF($Q$11:$AB$26,X28,$AM$11:$AM$26),""))</f>
        <v>0</v>
      </c>
      <c r="X34" s="384"/>
      <c r="Y34" s="384"/>
      <c r="Z34" s="73" t="s">
        <v>1</v>
      </c>
      <c r="AA34" s="385">
        <f>IF(ISBLANK(Y8),"",IF(ISNUMBER(AH13),SUMIF($Q$11:$AB$26,X28,$AL$11:$AL$26),""))</f>
        <v>8</v>
      </c>
      <c r="AB34" s="385"/>
      <c r="AC34" s="386"/>
      <c r="AD34" s="383">
        <f>IF(ISBLANK(Y9),"",IF(ISNUMBER(AH14),SUMIF($Q$11:$AB$26,AE28,$AM$11:$AM$26),""))</f>
        <v>0</v>
      </c>
      <c r="AE34" s="384"/>
      <c r="AF34" s="384"/>
      <c r="AG34" s="73" t="s">
        <v>1</v>
      </c>
      <c r="AH34" s="385">
        <f>IF(ISBLANK(Y9),"",IF(ISNUMBER(AH14),SUMIF($Q$11:$AB$26,AE28,$AL$11:$AL$26),""))</f>
        <v>8</v>
      </c>
      <c r="AI34" s="385"/>
      <c r="AJ34" s="386"/>
      <c r="AK34" s="68"/>
      <c r="AL34" s="68"/>
      <c r="AM34" s="68"/>
      <c r="AN34" s="383">
        <f>IF(ISNUMBER(AH11),SUM(AN29:AO32),"")</f>
        <v>32</v>
      </c>
      <c r="AO34" s="384"/>
      <c r="AP34" s="73" t="s">
        <v>1</v>
      </c>
      <c r="AQ34" s="385">
        <f>IF(ISNUMBER(AH11),SUM(AQ29:AR32),"")</f>
        <v>0</v>
      </c>
      <c r="AR34" s="38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78" t="s">
        <v>8</v>
      </c>
      <c r="D35" s="379"/>
      <c r="E35" s="379"/>
      <c r="F35" s="379"/>
      <c r="G35" s="379"/>
      <c r="H35" s="380"/>
      <c r="I35" s="383">
        <f>IF(ISBLANK(Y6),"",IF(ISNUMBER(AH11),SUM(M29:M32),""))</f>
        <v>0</v>
      </c>
      <c r="J35" s="384"/>
      <c r="K35" s="384"/>
      <c r="L35" s="73" t="s">
        <v>1</v>
      </c>
      <c r="M35" s="385">
        <f>IF(ISBLANK(Y6),"",IF(ISNUMBER(AH11),SUM(I29:I32),""))</f>
        <v>20</v>
      </c>
      <c r="N35" s="385"/>
      <c r="O35" s="386"/>
      <c r="P35" s="383">
        <f>IF(ISBLANK(Y7),"",IF(ISNUMBER(AH12),SUM(T29:T32),""))</f>
        <v>0</v>
      </c>
      <c r="Q35" s="384"/>
      <c r="R35" s="384"/>
      <c r="S35" s="73" t="s">
        <v>1</v>
      </c>
      <c r="T35" s="385">
        <f>IF(ISBLANK(Y7),"",IF(ISNUMBER(AH12),SUM(P29:P32),""))</f>
        <v>20</v>
      </c>
      <c r="U35" s="385"/>
      <c r="V35" s="386"/>
      <c r="W35" s="383">
        <f>IF(ISBLANK(Y8),"",IF(ISNUMBER(AH13),SUM(AA29:AA32),""))</f>
        <v>0</v>
      </c>
      <c r="X35" s="384"/>
      <c r="Y35" s="384"/>
      <c r="Z35" s="73" t="s">
        <v>1</v>
      </c>
      <c r="AA35" s="385">
        <f>IF(ISBLANK(Y8),"",IF(ISNUMBER(AH13),SUM(W29:W32),""))</f>
        <v>20</v>
      </c>
      <c r="AB35" s="385"/>
      <c r="AC35" s="386"/>
      <c r="AD35" s="383">
        <f>IF(ISBLANK(Y9),"",IF(ISNUMBER(AH14),SUM(AH29:AH32),""))</f>
        <v>0</v>
      </c>
      <c r="AE35" s="384"/>
      <c r="AF35" s="384"/>
      <c r="AG35" s="73" t="s">
        <v>1</v>
      </c>
      <c r="AH35" s="385">
        <f>IF(ISBLANK(Y9),"",IF(ISNUMBER(AH14),SUM(AD29:AD32),""))</f>
        <v>20</v>
      </c>
      <c r="AI35" s="385"/>
      <c r="AJ35" s="386"/>
      <c r="AK35" s="68"/>
      <c r="AL35" s="68"/>
      <c r="AM35" s="68"/>
      <c r="AN35" s="72"/>
      <c r="AO35" s="73"/>
      <c r="AP35" s="73"/>
      <c r="AQ35" s="73"/>
      <c r="AR35" s="74"/>
      <c r="AS35" s="383">
        <f>IF(ISNUMBER(AH11),SUM(AS29:AT32),"")</f>
        <v>80</v>
      </c>
      <c r="AT35" s="384"/>
      <c r="AU35" s="73" t="s">
        <v>1</v>
      </c>
      <c r="AV35" s="385">
        <f>IF(ISNUMBER(AH11),SUM(AV29:AW32),"")</f>
        <v>0</v>
      </c>
      <c r="AW35" s="38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2015-04-21T08:45:44Z</cp:lastPrinted>
  <dcterms:created xsi:type="dcterms:W3CDTF">2000-11-14T09:05:19Z</dcterms:created>
  <dcterms:modified xsi:type="dcterms:W3CDTF">2015-06-23T13:31:30Z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